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Документы\тесты\ОСР опросник суицидального риска\"/>
    </mc:Choice>
  </mc:AlternateContent>
  <xr:revisionPtr revIDLastSave="0" documentId="13_ncr:1_{85BB85BE-ACD9-4D85-B6F5-968E4D7EF11A}" xr6:coauthVersionLast="36" xr6:coauthVersionMax="36" xr10:uidLastSave="{00000000-0000-0000-0000-000000000000}"/>
  <bookViews>
    <workbookView xWindow="0" yWindow="0" windowWidth="28410" windowHeight="11520" xr2:uid="{8FC7032A-BDCF-43FE-BC35-0002FDA2A143}"/>
  </bookViews>
  <sheets>
    <sheet name="ответы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9" i="1" l="1"/>
  <c r="U9" i="1"/>
  <c r="T9" i="1"/>
  <c r="S9" i="1"/>
  <c r="R9" i="1"/>
  <c r="V8" i="1"/>
  <c r="U8" i="1"/>
  <c r="T8" i="1"/>
  <c r="S8" i="1"/>
  <c r="R8" i="1"/>
  <c r="W7" i="1"/>
  <c r="V7" i="1"/>
  <c r="U7" i="1"/>
  <c r="T7" i="1"/>
  <c r="R6" i="1" l="1"/>
  <c r="S14" i="1" l="1"/>
  <c r="R14" i="1"/>
  <c r="W13" i="1"/>
  <c r="V6" i="1"/>
  <c r="V13" i="1"/>
  <c r="U13" i="1"/>
  <c r="T13" i="1"/>
  <c r="S13" i="1"/>
  <c r="R13" i="1"/>
  <c r="S12" i="1"/>
  <c r="R12" i="1"/>
  <c r="X12" i="1" s="1"/>
  <c r="Y12" i="1" s="1"/>
  <c r="D19" i="1" s="1"/>
  <c r="T11" i="1"/>
  <c r="S11" i="1"/>
  <c r="R11" i="1"/>
  <c r="W10" i="1"/>
  <c r="V10" i="1"/>
  <c r="U6" i="1"/>
  <c r="U10" i="1"/>
  <c r="T10" i="1"/>
  <c r="S10" i="1"/>
  <c r="R10" i="1"/>
  <c r="X8" i="1"/>
  <c r="Y8" i="1" s="1"/>
  <c r="D15" i="1" s="1"/>
  <c r="F15" i="1" s="1"/>
  <c r="E36" i="1" s="1"/>
  <c r="S6" i="1"/>
  <c r="R7" i="1"/>
  <c r="T6" i="1"/>
  <c r="S7" i="1"/>
  <c r="X14" i="1" l="1"/>
  <c r="Y14" i="1" s="1"/>
  <c r="D21" i="1" s="1"/>
  <c r="F21" i="1" s="1"/>
  <c r="E42" i="1" s="1"/>
  <c r="X10" i="1"/>
  <c r="Y10" i="1" s="1"/>
  <c r="D17" i="1" s="1"/>
  <c r="F17" i="1" s="1"/>
  <c r="E38" i="1" s="1"/>
  <c r="X11" i="1"/>
  <c r="Y11" i="1" s="1"/>
  <c r="D18" i="1" s="1"/>
  <c r="F18" i="1" s="1"/>
  <c r="E39" i="1" s="1"/>
  <c r="X6" i="1"/>
  <c r="Y6" i="1" s="1"/>
  <c r="D13" i="1" s="1"/>
  <c r="F13" i="1" s="1"/>
  <c r="E34" i="1" s="1"/>
  <c r="F19" i="1"/>
  <c r="E40" i="1" s="1"/>
  <c r="D40" i="1"/>
  <c r="D42" i="1"/>
  <c r="D34" i="1"/>
  <c r="D36" i="1"/>
  <c r="X9" i="1"/>
  <c r="Y9" i="1" s="1"/>
  <c r="D16" i="1" s="1"/>
  <c r="X13" i="1"/>
  <c r="Y13" i="1" s="1"/>
  <c r="D20" i="1" s="1"/>
  <c r="X7" i="1"/>
  <c r="Y7" i="1" s="1"/>
  <c r="D14" i="1" s="1"/>
  <c r="D39" i="1" l="1"/>
  <c r="D38" i="1"/>
  <c r="F20" i="1"/>
  <c r="E41" i="1" s="1"/>
  <c r="D41" i="1"/>
  <c r="F16" i="1"/>
  <c r="E37" i="1" s="1"/>
  <c r="D37" i="1"/>
  <c r="F14" i="1"/>
  <c r="E35" i="1" s="1"/>
  <c r="D35" i="1"/>
</calcChain>
</file>

<file path=xl/sharedStrings.xml><?xml version="1.0" encoding="utf-8"?>
<sst xmlns="http://schemas.openxmlformats.org/spreadsheetml/2006/main" count="58" uniqueCount="48">
  <si>
    <t>Введите "1" если в бланке знак «+», если знак «—» введите "2".</t>
  </si>
  <si>
    <t>№ вопроса</t>
  </si>
  <si>
    <r>
      <rPr>
        <b/>
        <sz val="12"/>
        <rFont val="Times New Roman"/>
        <family val="1"/>
        <charset val="204"/>
      </rPr>
      <t>Ответ</t>
    </r>
  </si>
  <si>
    <t>Шкала</t>
  </si>
  <si>
    <t>3. Уникальность</t>
  </si>
  <si>
    <t>5. Социальный пессимизм</t>
  </si>
  <si>
    <t>Демонстративность</t>
  </si>
  <si>
    <t>Аффективность</t>
  </si>
  <si>
    <t>2. Аффективность</t>
  </si>
  <si>
    <t>1. Демонстративность</t>
  </si>
  <si>
    <t>4. Несостоятельность</t>
  </si>
  <si>
    <t>6. Слом культурных барьеров</t>
  </si>
  <si>
    <t>7. Максимализм</t>
  </si>
  <si>
    <t>8. Временная перспектива</t>
  </si>
  <si>
    <t xml:space="preserve">9. Антисуицидальный фактор </t>
  </si>
  <si>
    <t>Коэф.</t>
  </si>
  <si>
    <t>сумма</t>
  </si>
  <si>
    <t>итог</t>
  </si>
  <si>
    <t>Уникальность</t>
  </si>
  <si>
    <t>Несостоятельность</t>
  </si>
  <si>
    <t>Социальный пессимизм</t>
  </si>
  <si>
    <t>Слом культурных барьеров</t>
  </si>
  <si>
    <t>Максимализм</t>
  </si>
  <si>
    <t>Временная перспектива</t>
  </si>
  <si>
    <t xml:space="preserve">Антисуицидальный фактор </t>
  </si>
  <si>
    <t>Шкала Демонстративность</t>
  </si>
  <si>
    <t>Шкала Аффективность</t>
  </si>
  <si>
    <t>Шкала Уникальность</t>
  </si>
  <si>
    <t>Шкала Несостоятельность</t>
  </si>
  <si>
    <t>Шкала Социальный пессимизм</t>
  </si>
  <si>
    <t>Шкала Слом культурных барьеров</t>
  </si>
  <si>
    <t>Шкала Максимализм</t>
  </si>
  <si>
    <t>Шкала Временная перспектива</t>
  </si>
  <si>
    <t xml:space="preserve">Шкала Антисуицидальный фактор </t>
  </si>
  <si>
    <t>Шкалы</t>
  </si>
  <si>
    <t xml:space="preserve">Демонстративность. Желание привлечь внимание окружающих к своим несчастьям, добиться сочувствия и понимания. Оцениваемое из внешней позиции порой как «шантаж», «истероидное выпячивание трудностей», демонстративное суицидальное поведение переживается изнутри как «крик о помощи». Наиболее суицидоопасно сочетание с эмоциональной ригидностью, когда «диалог с миром» может зайти очень далеко. </t>
  </si>
  <si>
    <t xml:space="preserve">Аффективность. Доминирование эмоций над интеллектуальным контролем в оценке ситуации. Готовность реагировать на психотравмирующую ситуацию непосредственно эмоционально. В крайнем варианте – аффективная блокада интеллекта. </t>
  </si>
  <si>
    <t>Уникальность. Восприятие себя, ситуации и, возможно, собственной жизни в целом как явления исключительного, не похожего на другие, и, следовательно, подразумевающего исключительные варианты выхода, в частности, суицид. Тесно связана с феноменом «непроницаемости» для опыта, т.е. с недостаточным умением использовать свой и чужой опыт.</t>
  </si>
  <si>
    <t xml:space="preserve">Несостоятельность. Отрицательная концепция собственной личности. Представление о своей несостоятельности, некомпетентности, ненужности, «выключенности» из мира. Данная шкала может быть связана с представлениями о физической, интеллектуальной, моральной и прочей несостоятельностью. Несостоятельность выражает интрапунитивный радикал. Формула внешнего монолога – «Я плох». </t>
  </si>
  <si>
    <t xml:space="preserve"> Социальный пессимизм. Отрицательная концепция окружающего мира. Восприятие мира как враждебного, не соответствующего представлениям о нормальных или удовлетворительных для человека отношениях с окружающими. Социальный пессимизм тесно связан с экстрапунитивным стилем каузальной атрибуции. Наблюдается экстрапунитивность по формуле внутреннего монолога – «Вы все недостойны меня». </t>
  </si>
  <si>
    <t xml:space="preserve">Слом культурных барьеров. Культ самоубийства. Поиск культурных ценностей и нормативов, оправдывающих суицидальное поведение или даже делающих его в какой-то мере привлекательным. Заимствование суицидальных моделей поведения из литературы и кино. В крайнем варианте – инверсия ценности смерти и жизни. В отсутствие выраженных пиков по другим шкалам это может говорить только об «экзистенции смерти». Одна из возможных внутренних причин культа смерти – доведенная до патологического максимализма смысловая установка на самодеятельность: «Вершитель собственной судьбы сам определяет конец своего существования». </t>
  </si>
  <si>
    <t>Временная перспектива. Невозможность конструктивного планирования будущего. Это может быть следствием сильной погруженности в настоящую ситуацию, трансформацией чувства неразрешимости текущей проблемы в глобальный страх неудач и поражений в будущем.</t>
  </si>
  <si>
    <t>Антисуицидальный фактор. Даже при высокой выраженности всех остальных факторов есть фактор, который снимает глобальный суицидальный риск. Это глубокое понимание чувства ответственности за близких, чувство долга. Это представление о греховности самоубийства, антиэстетичности его, боязнь боли и физических страданий. В определенном смысле это показатель наличного уровня предпосылок для психокоррекционной работы.</t>
  </si>
  <si>
    <t>Балл</t>
  </si>
  <si>
    <t>% от макс</t>
  </si>
  <si>
    <t>Опросник суицидального риска (ОСР) в модификации Т.Н. Разуваевой</t>
  </si>
  <si>
    <t>Интерпретация шкал</t>
  </si>
  <si>
    <t xml:space="preserve">Максимализм . Инфантильный максимализм ценностных установок. Распространение на все сферы жизни содержания локального конфликта в какой-то одной жизненной сфере. Невозможность компенсации. Аффективная фиксация на неудачах.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</si>
</sst>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3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0" fontId="4" fillId="0" borderId="0" xfId="0" applyFont="1"/>
    <xf numFmtId="0" fontId="5" fillId="0" borderId="0" xfId="0" applyFont="1" applyAlignment="1">
      <alignment horizontal="center" vertical="center"/>
    </xf>
    <xf numFmtId="0" fontId="5" fillId="4" borderId="12" xfId="0" applyFont="1" applyFill="1" applyBorder="1" applyAlignment="1">
      <alignment horizontal="center" vertical="center"/>
    </xf>
    <xf numFmtId="0" fontId="0" fillId="4" borderId="12" xfId="0" applyFill="1" applyBorder="1"/>
    <xf numFmtId="49" fontId="0" fillId="0" borderId="0" xfId="0" applyNumberFormat="1"/>
    <xf numFmtId="0" fontId="2" fillId="2" borderId="20" xfId="0" applyFont="1" applyFill="1" applyBorder="1" applyAlignment="1">
      <alignment vertical="center" wrapText="1"/>
    </xf>
    <xf numFmtId="0" fontId="0" fillId="0" borderId="0" xfId="0" applyNumberFormat="1"/>
    <xf numFmtId="0" fontId="2" fillId="2" borderId="21" xfId="0" applyFont="1" applyFill="1" applyBorder="1" applyAlignment="1">
      <alignment vertical="center" wrapText="1"/>
    </xf>
    <xf numFmtId="0" fontId="2" fillId="0" borderId="12" xfId="0" applyFont="1" applyFill="1" applyBorder="1" applyAlignment="1">
      <alignment vertical="center" wrapText="1"/>
    </xf>
    <xf numFmtId="0" fontId="5" fillId="0" borderId="12" xfId="0" applyFont="1" applyFill="1" applyBorder="1" applyAlignment="1" applyProtection="1">
      <alignment horizontal="center" vertical="center"/>
      <protection locked="0"/>
    </xf>
    <xf numFmtId="0" fontId="5" fillId="0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 applyProtection="1">
      <alignment horizontal="center" vertical="center"/>
      <protection locked="0"/>
    </xf>
    <xf numFmtId="0" fontId="6" fillId="0" borderId="25" xfId="0" applyFont="1" applyFill="1" applyBorder="1" applyAlignment="1" applyProtection="1">
      <alignment horizontal="center" vertical="center"/>
      <protection locked="0"/>
    </xf>
    <xf numFmtId="0" fontId="6" fillId="0" borderId="27" xfId="0" applyFont="1" applyFill="1" applyBorder="1" applyAlignment="1" applyProtection="1">
      <alignment horizontal="center" vertical="center"/>
      <protection locked="0"/>
    </xf>
    <xf numFmtId="0" fontId="5" fillId="3" borderId="12" xfId="0" applyFont="1" applyFill="1" applyBorder="1" applyAlignment="1">
      <alignment vertical="center"/>
    </xf>
    <xf numFmtId="0" fontId="5" fillId="3" borderId="13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vertical="center"/>
    </xf>
    <xf numFmtId="0" fontId="3" fillId="0" borderId="12" xfId="0" applyFont="1" applyFill="1" applyBorder="1" applyAlignment="1">
      <alignment horizontal="left" vertical="center"/>
    </xf>
    <xf numFmtId="0" fontId="5" fillId="0" borderId="12" xfId="0" applyFont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5" fillId="4" borderId="0" xfId="0" applyFont="1" applyFill="1" applyBorder="1" applyAlignment="1" applyProtection="1">
      <alignment horizontal="center" vertical="center"/>
      <protection locked="0"/>
    </xf>
    <xf numFmtId="0" fontId="5" fillId="4" borderId="14" xfId="0" applyFont="1" applyFill="1" applyBorder="1" applyAlignment="1" applyProtection="1">
      <alignment horizontal="center" vertical="center"/>
      <protection locked="0"/>
    </xf>
    <xf numFmtId="0" fontId="5" fillId="4" borderId="12" xfId="0" applyFont="1" applyFill="1" applyBorder="1" applyAlignment="1" applyProtection="1">
      <alignment horizontal="center" vertical="center"/>
      <protection locked="0"/>
    </xf>
    <xf numFmtId="0" fontId="5" fillId="4" borderId="13" xfId="0" applyFont="1" applyFill="1" applyBorder="1" applyAlignment="1" applyProtection="1">
      <alignment horizontal="center" vertical="center"/>
      <protection locked="0"/>
    </xf>
    <xf numFmtId="0" fontId="0" fillId="0" borderId="0" xfId="0" applyFill="1" applyBorder="1"/>
    <xf numFmtId="16" fontId="0" fillId="0" borderId="0" xfId="0" applyNumberFormat="1" applyFill="1" applyBorder="1"/>
    <xf numFmtId="0" fontId="0" fillId="0" borderId="0" xfId="0" applyNumberFormat="1" applyFill="1" applyBorder="1"/>
    <xf numFmtId="49" fontId="0" fillId="0" borderId="0" xfId="0" applyNumberFormat="1" applyFill="1" applyBorder="1"/>
    <xf numFmtId="0" fontId="1" fillId="0" borderId="21" xfId="0" applyFont="1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Fill="1" applyBorder="1" applyAlignment="1">
      <alignment vertical="top"/>
    </xf>
    <xf numFmtId="16" fontId="0" fillId="0" borderId="0" xfId="0" applyNumberFormat="1" applyFill="1" applyBorder="1" applyAlignment="1">
      <alignment vertical="top"/>
    </xf>
    <xf numFmtId="0" fontId="0" fillId="0" borderId="0" xfId="0" applyNumberFormat="1" applyFill="1" applyBorder="1" applyAlignment="1">
      <alignment vertical="top"/>
    </xf>
    <xf numFmtId="49" fontId="0" fillId="0" borderId="0" xfId="0" applyNumberFormat="1" applyFill="1" applyBorder="1" applyAlignment="1">
      <alignment vertical="top"/>
    </xf>
    <xf numFmtId="49" fontId="0" fillId="0" borderId="0" xfId="0" applyNumberFormat="1" applyAlignment="1">
      <alignment vertical="top"/>
    </xf>
    <xf numFmtId="0" fontId="6" fillId="3" borderId="1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0" fillId="0" borderId="0" xfId="0" applyBorder="1"/>
    <xf numFmtId="49" fontId="0" fillId="0" borderId="0" xfId="0" applyNumberFormat="1" applyBorder="1"/>
    <xf numFmtId="0" fontId="2" fillId="3" borderId="9" xfId="0" applyFont="1" applyFill="1" applyBorder="1" applyAlignment="1">
      <alignment vertical="top" wrapText="1"/>
    </xf>
    <xf numFmtId="0" fontId="6" fillId="3" borderId="7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0" borderId="27" xfId="0" applyFont="1" applyFill="1" applyBorder="1" applyAlignment="1" applyProtection="1">
      <alignment horizontal="center" vertical="center" wrapText="1"/>
      <protection locked="0"/>
    </xf>
    <xf numFmtId="0" fontId="6" fillId="0" borderId="23" xfId="0" applyFont="1" applyFill="1" applyBorder="1" applyAlignment="1" applyProtection="1">
      <alignment horizontal="center" vertical="center" wrapText="1"/>
      <protection locked="0"/>
    </xf>
    <xf numFmtId="0" fontId="6" fillId="0" borderId="25" xfId="0" applyFont="1" applyFill="1" applyBorder="1" applyAlignment="1" applyProtection="1">
      <alignment horizontal="center" vertical="center" wrapText="1"/>
      <protection locked="0"/>
    </xf>
    <xf numFmtId="9" fontId="2" fillId="0" borderId="1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0" xfId="0" applyFill="1" applyBorder="1" applyAlignment="1">
      <alignment horizontal="left"/>
    </xf>
    <xf numFmtId="16" fontId="0" fillId="0" borderId="0" xfId="0" applyNumberFormat="1" applyFill="1" applyBorder="1" applyAlignment="1">
      <alignment horizontal="left"/>
    </xf>
    <xf numFmtId="0" fontId="0" fillId="0" borderId="0" xfId="0" applyNumberFormat="1" applyFill="1" applyBorder="1" applyAlignment="1">
      <alignment horizontal="left"/>
    </xf>
    <xf numFmtId="49" fontId="0" fillId="0" borderId="0" xfId="0" applyNumberFormat="1" applyFill="1" applyBorder="1" applyAlignment="1">
      <alignment horizontal="left"/>
    </xf>
    <xf numFmtId="49" fontId="0" fillId="0" borderId="0" xfId="0" applyNumberFormat="1" applyAlignment="1">
      <alignment horizontal="left"/>
    </xf>
    <xf numFmtId="9" fontId="2" fillId="3" borderId="10" xfId="0" applyNumberFormat="1" applyFont="1" applyFill="1" applyBorder="1" applyAlignment="1">
      <alignment horizontal="center" vertical="center" wrapText="1"/>
    </xf>
    <xf numFmtId="0" fontId="6" fillId="2" borderId="7" xfId="0" applyFont="1" applyFill="1" applyBorder="1" applyAlignment="1" applyProtection="1">
      <alignment horizontal="center" vertical="center"/>
      <protection locked="0"/>
    </xf>
    <xf numFmtId="0" fontId="6" fillId="2" borderId="10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left" vertical="top" wrapText="1"/>
    </xf>
    <xf numFmtId="0" fontId="2" fillId="3" borderId="3" xfId="0" applyFont="1" applyFill="1" applyBorder="1" applyAlignment="1">
      <alignment horizontal="left" vertical="top" wrapText="1"/>
    </xf>
    <xf numFmtId="0" fontId="2" fillId="3" borderId="14" xfId="0" applyFont="1" applyFill="1" applyBorder="1" applyAlignment="1">
      <alignment horizontal="left" vertical="top" wrapText="1"/>
    </xf>
    <xf numFmtId="0" fontId="2" fillId="3" borderId="12" xfId="0" applyFont="1" applyFill="1" applyBorder="1" applyAlignment="1">
      <alignment horizontal="left" vertical="top" wrapText="1"/>
    </xf>
    <xf numFmtId="0" fontId="2" fillId="3" borderId="32" xfId="0" applyFont="1" applyFill="1" applyBorder="1" applyAlignment="1">
      <alignment horizontal="left" vertical="top" wrapText="1"/>
    </xf>
    <xf numFmtId="0" fontId="2" fillId="3" borderId="33" xfId="0" applyFont="1" applyFill="1" applyBorder="1" applyAlignment="1">
      <alignment horizontal="left" vertical="top" wrapText="1"/>
    </xf>
    <xf numFmtId="0" fontId="2" fillId="3" borderId="8" xfId="0" applyFont="1" applyFill="1" applyBorder="1" applyAlignment="1">
      <alignment horizontal="left" vertical="top" wrapText="1"/>
    </xf>
    <xf numFmtId="0" fontId="2" fillId="3" borderId="9" xfId="0" applyFont="1" applyFill="1" applyBorder="1" applyAlignment="1">
      <alignment horizontal="left" vertical="top" wrapText="1"/>
    </xf>
    <xf numFmtId="0" fontId="5" fillId="3" borderId="28" xfId="0" applyFont="1" applyFill="1" applyBorder="1" applyAlignment="1">
      <alignment horizontal="left" vertical="center"/>
    </xf>
    <xf numFmtId="0" fontId="5" fillId="3" borderId="16" xfId="0" applyFont="1" applyFill="1" applyBorder="1" applyAlignment="1">
      <alignment horizontal="left" vertical="center"/>
    </xf>
    <xf numFmtId="0" fontId="5" fillId="3" borderId="14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center"/>
    </xf>
    <xf numFmtId="0" fontId="6" fillId="2" borderId="31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sz="1600" b="1">
                <a:solidFill>
                  <a:sysClr val="windowText" lastClr="000000"/>
                </a:solidFill>
              </a:rPr>
              <a:t>Делайте вывод о наличии/отсутствии факторов суицидального риска и степени их выраженности по шкалам. Чем ближе значение фактора к максимально возможной его величине, тем более он выражен.</a:t>
            </a:r>
          </a:p>
        </c:rich>
      </c:tx>
      <c:layout>
        <c:manualLayout>
          <c:xMode val="edge"/>
          <c:yMode val="edge"/>
          <c:x val="0.12095185511178455"/>
          <c:y val="1.23456790123456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v>Набранный балл</c:v>
          </c:tx>
          <c:spPr>
            <a:solidFill>
              <a:srgbClr val="FFC00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solidFill>
                  <a:srgbClr val="FFC000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ответы!$A$13:$A$21</c:f>
              <c:strCache>
                <c:ptCount val="9"/>
                <c:pt idx="0">
                  <c:v>Демонстративность</c:v>
                </c:pt>
                <c:pt idx="1">
                  <c:v>Аффективность</c:v>
                </c:pt>
                <c:pt idx="2">
                  <c:v>Уникальность</c:v>
                </c:pt>
                <c:pt idx="3">
                  <c:v>Несостоятельность</c:v>
                </c:pt>
                <c:pt idx="4">
                  <c:v>Социальный пессимизм</c:v>
                </c:pt>
                <c:pt idx="5">
                  <c:v>Слом культурных барьеров</c:v>
                </c:pt>
                <c:pt idx="6">
                  <c:v>Максимализм</c:v>
                </c:pt>
                <c:pt idx="7">
                  <c:v>Временная перспектива</c:v>
                </c:pt>
                <c:pt idx="8">
                  <c:v>Антисуицидальный фактор </c:v>
                </c:pt>
              </c:strCache>
            </c:strRef>
          </c:cat>
          <c:val>
            <c:numRef>
              <c:f>ответы!$D$13:$D$21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B9B-4F0A-A565-814800CFBFC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392854399"/>
        <c:axId val="387422895"/>
      </c:barChart>
      <c:lineChart>
        <c:grouping val="standard"/>
        <c:varyColors val="0"/>
        <c:ser>
          <c:idx val="3"/>
          <c:order val="1"/>
          <c:tx>
            <c:v>Максимум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ответы!$A$13:$A$21</c:f>
              <c:strCache>
                <c:ptCount val="9"/>
                <c:pt idx="0">
                  <c:v>Демонстративность</c:v>
                </c:pt>
                <c:pt idx="1">
                  <c:v>Аффективность</c:v>
                </c:pt>
                <c:pt idx="2">
                  <c:v>Уникальность</c:v>
                </c:pt>
                <c:pt idx="3">
                  <c:v>Несостоятельность</c:v>
                </c:pt>
                <c:pt idx="4">
                  <c:v>Социальный пессимизм</c:v>
                </c:pt>
                <c:pt idx="5">
                  <c:v>Слом культурных барьеров</c:v>
                </c:pt>
                <c:pt idx="6">
                  <c:v>Максимализм</c:v>
                </c:pt>
                <c:pt idx="7">
                  <c:v>Временная перспектива</c:v>
                </c:pt>
                <c:pt idx="8">
                  <c:v>Антисуицидальный фактор </c:v>
                </c:pt>
              </c:strCache>
            </c:strRef>
          </c:cat>
          <c:val>
            <c:numRef>
              <c:f>ответы!$E$13:$E$21</c:f>
              <c:numCache>
                <c:formatCode>General</c:formatCode>
                <c:ptCount val="9"/>
                <c:pt idx="0">
                  <c:v>6</c:v>
                </c:pt>
                <c:pt idx="1">
                  <c:v>6.6000000000000005</c:v>
                </c:pt>
                <c:pt idx="2">
                  <c:v>6</c:v>
                </c:pt>
                <c:pt idx="3">
                  <c:v>7.5</c:v>
                </c:pt>
                <c:pt idx="4">
                  <c:v>6</c:v>
                </c:pt>
                <c:pt idx="5">
                  <c:v>6.8999999999999995</c:v>
                </c:pt>
                <c:pt idx="6">
                  <c:v>6.4</c:v>
                </c:pt>
                <c:pt idx="7">
                  <c:v>6.6000000000000005</c:v>
                </c:pt>
                <c:pt idx="8">
                  <c:v>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B9B-4F0A-A565-814800CFBF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2854399"/>
        <c:axId val="387422895"/>
      </c:lineChart>
      <c:catAx>
        <c:axId val="39285439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87422895"/>
        <c:crosses val="autoZero"/>
        <c:auto val="1"/>
        <c:lblAlgn val="ctr"/>
        <c:lblOffset val="100"/>
        <c:noMultiLvlLbl val="0"/>
      </c:catAx>
      <c:valAx>
        <c:axId val="38742289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92854399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1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accent5">
            <a:lumMod val="5000"/>
            <a:lumOff val="95000"/>
          </a:schemeClr>
        </a:gs>
        <a:gs pos="74000">
          <a:schemeClr val="accent5">
            <a:lumMod val="45000"/>
            <a:lumOff val="55000"/>
          </a:schemeClr>
        </a:gs>
        <a:gs pos="83000">
          <a:schemeClr val="accent5">
            <a:lumMod val="45000"/>
            <a:lumOff val="55000"/>
          </a:schemeClr>
        </a:gs>
        <a:gs pos="100000">
          <a:schemeClr val="accent5">
            <a:lumMod val="30000"/>
            <a:lumOff val="70000"/>
          </a:schemeClr>
        </a:gs>
      </a:gsLst>
      <a:lin ang="5400000" scaled="1"/>
      <a:tileRect/>
    </a:gra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0</xdr:row>
      <xdr:rowOff>57150</xdr:rowOff>
    </xdr:from>
    <xdr:to>
      <xdr:col>0</xdr:col>
      <xdr:colOff>495300</xdr:colOff>
      <xdr:row>1</xdr:row>
      <xdr:rowOff>180975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9EA2E9C2-17A4-4B52-A114-57873D214E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5" y="57150"/>
          <a:ext cx="238125" cy="314325"/>
        </a:xfrm>
        <a:prstGeom prst="rect">
          <a:avLst/>
        </a:prstGeom>
      </xdr:spPr>
    </xdr:pic>
    <xdr:clientData/>
  </xdr:twoCellAnchor>
  <xdr:twoCellAnchor>
    <xdr:from>
      <xdr:col>0</xdr:col>
      <xdr:colOff>28575</xdr:colOff>
      <xdr:row>10</xdr:row>
      <xdr:rowOff>28575</xdr:rowOff>
    </xdr:from>
    <xdr:to>
      <xdr:col>35</xdr:col>
      <xdr:colOff>514350</xdr:colOff>
      <xdr:row>31</xdr:row>
      <xdr:rowOff>104775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F70DA754-D722-43F3-B582-ACEDB0AC7E2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E7A54A-7E5A-4F08-9D34-B01B1063AC51}">
  <dimension ref="A1:BC45"/>
  <sheetViews>
    <sheetView tabSelected="1" workbookViewId="0">
      <selection activeCell="O7" sqref="O7"/>
    </sheetView>
  </sheetViews>
  <sheetFormatPr defaultRowHeight="15" x14ac:dyDescent="0.25"/>
  <cols>
    <col min="1" max="12" width="11.85546875" customWidth="1"/>
    <col min="13" max="15" width="8" customWidth="1"/>
    <col min="16" max="16" width="29.85546875" hidden="1" customWidth="1"/>
    <col min="17" max="25" width="8" hidden="1" customWidth="1"/>
    <col min="26" max="56" width="8" customWidth="1"/>
  </cols>
  <sheetData>
    <row r="1" spans="1:54" ht="15" customHeight="1" x14ac:dyDescent="0.25">
      <c r="A1" s="97"/>
      <c r="B1" s="99" t="s">
        <v>45</v>
      </c>
      <c r="C1" s="100"/>
      <c r="D1" s="100"/>
      <c r="E1" s="100"/>
      <c r="F1" s="100"/>
      <c r="G1" s="100"/>
      <c r="H1" s="100"/>
      <c r="I1" s="100"/>
      <c r="J1" s="100"/>
      <c r="K1" s="100"/>
      <c r="L1" s="101"/>
      <c r="M1" s="7"/>
      <c r="N1" s="7"/>
      <c r="O1" s="7"/>
      <c r="P1" s="7"/>
      <c r="Q1" s="7"/>
    </row>
    <row r="2" spans="1:54" ht="15.75" customHeight="1" thickBot="1" x14ac:dyDescent="0.3">
      <c r="A2" s="98"/>
      <c r="B2" s="102"/>
      <c r="C2" s="103"/>
      <c r="D2" s="103"/>
      <c r="E2" s="103"/>
      <c r="F2" s="103"/>
      <c r="G2" s="103"/>
      <c r="H2" s="103"/>
      <c r="I2" s="103"/>
      <c r="J2" s="103"/>
      <c r="K2" s="103"/>
      <c r="L2" s="104"/>
      <c r="M2" s="7"/>
      <c r="N2" s="7"/>
      <c r="O2" s="7"/>
      <c r="P2" s="7"/>
      <c r="Q2" s="7"/>
    </row>
    <row r="3" spans="1:54" ht="18" customHeight="1" thickBot="1" x14ac:dyDescent="0.3">
      <c r="A3" s="105" t="s">
        <v>0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7"/>
      <c r="M3" s="6"/>
      <c r="N3" s="6"/>
      <c r="O3" s="6"/>
      <c r="P3" s="6"/>
      <c r="Q3" s="6"/>
    </row>
    <row r="4" spans="1:54" ht="15.75" hidden="1" customHeight="1" thickBot="1" x14ac:dyDescent="0.3">
      <c r="A4" s="15"/>
      <c r="B4" s="4"/>
      <c r="C4" s="4"/>
      <c r="D4" s="4"/>
      <c r="E4" s="1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5"/>
    </row>
    <row r="5" spans="1:54" ht="21.75" customHeight="1" thickBot="1" x14ac:dyDescent="0.3">
      <c r="A5" s="20" t="s">
        <v>1</v>
      </c>
      <c r="B5" s="19" t="s">
        <v>2</v>
      </c>
      <c r="C5" s="20" t="s">
        <v>1</v>
      </c>
      <c r="D5" s="19" t="s">
        <v>2</v>
      </c>
      <c r="E5" s="20" t="s">
        <v>1</v>
      </c>
      <c r="F5" s="19" t="s">
        <v>2</v>
      </c>
      <c r="G5" s="20" t="s">
        <v>1</v>
      </c>
      <c r="H5" s="19" t="s">
        <v>2</v>
      </c>
      <c r="I5" s="20" t="s">
        <v>1</v>
      </c>
      <c r="J5" s="19" t="s">
        <v>2</v>
      </c>
      <c r="K5" s="20" t="s">
        <v>1</v>
      </c>
      <c r="L5" s="19" t="s">
        <v>2</v>
      </c>
      <c r="M5" s="1"/>
      <c r="N5" s="1"/>
      <c r="O5" s="1"/>
      <c r="P5" s="40" t="s">
        <v>3</v>
      </c>
      <c r="Q5" s="42" t="s">
        <v>15</v>
      </c>
      <c r="X5" s="11" t="s">
        <v>16</v>
      </c>
      <c r="Y5" s="11" t="s">
        <v>17</v>
      </c>
    </row>
    <row r="6" spans="1:54" ht="16.5" customHeight="1" x14ac:dyDescent="0.25">
      <c r="A6" s="21">
        <v>1</v>
      </c>
      <c r="B6" s="31"/>
      <c r="C6" s="21">
        <v>2</v>
      </c>
      <c r="D6" s="31"/>
      <c r="E6" s="25">
        <v>3</v>
      </c>
      <c r="F6" s="66"/>
      <c r="G6" s="25">
        <v>4</v>
      </c>
      <c r="H6" s="66"/>
      <c r="I6" s="25">
        <v>5</v>
      </c>
      <c r="J6" s="66"/>
      <c r="K6" s="28">
        <v>6</v>
      </c>
      <c r="L6" s="66"/>
      <c r="M6" s="2"/>
      <c r="N6" s="2"/>
      <c r="O6" s="2"/>
      <c r="P6" s="39" t="s">
        <v>9</v>
      </c>
      <c r="Q6" s="43">
        <v>1.2</v>
      </c>
      <c r="R6" s="10" t="str">
        <f>IF(L7=1,1,IF(L7=2,0,""))</f>
        <v/>
      </c>
      <c r="S6" s="10" t="str">
        <f>IF(D8=1,1,IF(D8=2,0,""))</f>
        <v/>
      </c>
      <c r="T6" s="10" t="str">
        <f>IF(D9=1,1,IF(D9=2,0,""))</f>
        <v/>
      </c>
      <c r="U6" s="10" t="str">
        <f>IF(H9=1,1,IF(H9=2,0,""))</f>
        <v/>
      </c>
      <c r="V6" s="10" t="str">
        <f>IF(F10=1,1,IF(F10=2,0,""))</f>
        <v/>
      </c>
      <c r="W6" s="18"/>
      <c r="X6" s="10">
        <f>SUM(R6:W6)</f>
        <v>0</v>
      </c>
      <c r="Y6" s="10">
        <f>X6*Q6</f>
        <v>0</v>
      </c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9"/>
      <c r="AL6" s="9"/>
      <c r="AM6" s="9"/>
      <c r="AN6" s="9"/>
      <c r="AO6" s="9"/>
      <c r="AP6" s="47"/>
      <c r="AQ6" s="47"/>
      <c r="AR6" s="47"/>
      <c r="AS6" s="47"/>
      <c r="AT6" s="47"/>
      <c r="AU6" s="47"/>
      <c r="AV6" s="47"/>
      <c r="AW6" s="91"/>
      <c r="AX6" s="91"/>
      <c r="AY6" s="47"/>
      <c r="AZ6" s="47"/>
      <c r="BA6" s="47"/>
      <c r="BB6" s="47"/>
    </row>
    <row r="7" spans="1:54" ht="16.5" customHeight="1" x14ac:dyDescent="0.25">
      <c r="A7" s="22">
        <v>7</v>
      </c>
      <c r="B7" s="32"/>
      <c r="C7" s="22">
        <v>8</v>
      </c>
      <c r="D7" s="32"/>
      <c r="E7" s="26">
        <v>9</v>
      </c>
      <c r="F7" s="67"/>
      <c r="G7" s="26">
        <v>10</v>
      </c>
      <c r="H7" s="67"/>
      <c r="I7" s="26">
        <v>11</v>
      </c>
      <c r="J7" s="67"/>
      <c r="K7" s="29">
        <v>12</v>
      </c>
      <c r="L7" s="67"/>
      <c r="M7" s="2"/>
      <c r="N7" s="2"/>
      <c r="O7" s="2"/>
      <c r="P7" s="34" t="s">
        <v>8</v>
      </c>
      <c r="Q7" s="44">
        <v>1.1000000000000001</v>
      </c>
      <c r="R7" s="10" t="str">
        <f>IF(B6=1,1,IF(B6=2,0,""))</f>
        <v/>
      </c>
      <c r="S7" s="10" t="str">
        <f>IF(H7=1,1,IF(H7=2,0,""))</f>
        <v/>
      </c>
      <c r="T7" s="10" t="str">
        <f>IF(D9=1,1,IF(D9=2,0,""))</f>
        <v/>
      </c>
      <c r="U7" s="10" t="str">
        <f>IF(J9=1,1,IF(J9=2,0,""))</f>
        <v/>
      </c>
      <c r="V7" s="10" t="str">
        <f>IF(H10=1,1,IF(H10=2,0,""))</f>
        <v/>
      </c>
      <c r="W7" s="10" t="str">
        <f>IF(J10=1,1,IF(J10=2,0,""))</f>
        <v/>
      </c>
      <c r="X7" s="10">
        <f t="shared" ref="X7:X14" si="0">SUM(R7:W7)</f>
        <v>0</v>
      </c>
      <c r="Y7" s="10">
        <f t="shared" ref="Y7:Y14" si="1">X7*Q7</f>
        <v>0</v>
      </c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9"/>
      <c r="AL7" s="9"/>
      <c r="AM7" s="9"/>
      <c r="AN7" s="9"/>
      <c r="AO7" s="9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</row>
    <row r="8" spans="1:54" ht="16.5" customHeight="1" x14ac:dyDescent="0.25">
      <c r="A8" s="22">
        <v>13</v>
      </c>
      <c r="B8" s="32"/>
      <c r="C8" s="22">
        <v>14</v>
      </c>
      <c r="D8" s="32"/>
      <c r="E8" s="26">
        <v>15</v>
      </c>
      <c r="F8" s="67"/>
      <c r="G8" s="26">
        <v>16</v>
      </c>
      <c r="H8" s="67"/>
      <c r="I8" s="26">
        <v>17</v>
      </c>
      <c r="J8" s="67"/>
      <c r="K8" s="29">
        <v>18</v>
      </c>
      <c r="L8" s="67"/>
      <c r="M8" s="2"/>
      <c r="N8" s="2"/>
      <c r="O8" s="2"/>
      <c r="P8" s="34" t="s">
        <v>4</v>
      </c>
      <c r="Q8" s="43">
        <v>1.2</v>
      </c>
      <c r="R8" s="10" t="str">
        <f>IF(B6=1,1,IF(B6=2,0,""))</f>
        <v/>
      </c>
      <c r="S8" s="10" t="str">
        <f>IF(L7=1,1,IF(L7=2,0,""))</f>
        <v/>
      </c>
      <c r="T8" s="10" t="str">
        <f>IF(D8=1,1,IF(D8=2,0,""))</f>
        <v/>
      </c>
      <c r="U8" s="10" t="str">
        <f>IF(H9=1,1,IF(H9=2,0,""))</f>
        <v/>
      </c>
      <c r="V8" s="10" t="str">
        <f>IF(F10=1,1,IF(F10=2,0,""))</f>
        <v/>
      </c>
      <c r="W8" s="41"/>
      <c r="X8" s="10">
        <f t="shared" si="0"/>
        <v>0</v>
      </c>
      <c r="Y8" s="10">
        <f t="shared" si="1"/>
        <v>0</v>
      </c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47"/>
      <c r="AQ8" s="47"/>
      <c r="AR8" s="47"/>
      <c r="AS8" s="47"/>
      <c r="AT8" s="47"/>
      <c r="AU8" s="47"/>
      <c r="AV8" s="47"/>
      <c r="AW8" s="48"/>
      <c r="AX8" s="47"/>
      <c r="AY8" s="47"/>
      <c r="AZ8" s="47"/>
      <c r="BA8" s="47"/>
      <c r="BB8" s="47"/>
    </row>
    <row r="9" spans="1:54" ht="16.5" customHeight="1" thickBot="1" x14ac:dyDescent="0.3">
      <c r="A9" s="22">
        <v>19</v>
      </c>
      <c r="B9" s="32"/>
      <c r="C9" s="22">
        <v>20</v>
      </c>
      <c r="D9" s="32"/>
      <c r="E9" s="26">
        <v>21</v>
      </c>
      <c r="F9" s="67"/>
      <c r="G9" s="26">
        <v>22</v>
      </c>
      <c r="H9" s="67"/>
      <c r="I9" s="26">
        <v>23</v>
      </c>
      <c r="J9" s="67"/>
      <c r="K9" s="30">
        <v>24</v>
      </c>
      <c r="L9" s="65"/>
      <c r="M9" s="2"/>
      <c r="N9" s="2"/>
      <c r="O9" s="2"/>
      <c r="P9" s="34" t="s">
        <v>10</v>
      </c>
      <c r="Q9" s="44">
        <v>1.5</v>
      </c>
      <c r="R9" s="10" t="str">
        <f>IF(D6=1,1,IF(D6=2,0,""))</f>
        <v/>
      </c>
      <c r="S9" s="10" t="str">
        <f>IF(F6=1,1,IF(F6=2,0,""))</f>
        <v/>
      </c>
      <c r="T9" s="10" t="str">
        <f>IF(L6=1,1,IF(L6=2,0,""))</f>
        <v/>
      </c>
      <c r="U9" s="10" t="str">
        <f>IF(B7=1,1,IF(B7=2,0,""))</f>
        <v/>
      </c>
      <c r="V9" s="10" t="str">
        <f>IF(F9=1,1,IF(F9=2,0,""))</f>
        <v/>
      </c>
      <c r="W9" s="41"/>
      <c r="X9" s="10">
        <f t="shared" si="0"/>
        <v>0</v>
      </c>
      <c r="Y9" s="10">
        <f t="shared" si="1"/>
        <v>0</v>
      </c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47"/>
      <c r="AQ9" s="47"/>
      <c r="AR9" s="47"/>
      <c r="AS9" s="47"/>
      <c r="AT9" s="47"/>
      <c r="AU9" s="47"/>
      <c r="AV9" s="47"/>
      <c r="AW9" s="47"/>
      <c r="AX9" s="47"/>
      <c r="AY9" s="47"/>
      <c r="AZ9" s="47"/>
      <c r="BA9" s="47"/>
      <c r="BB9" s="47"/>
    </row>
    <row r="10" spans="1:54" ht="16.5" customHeight="1" thickBot="1" x14ac:dyDescent="0.3">
      <c r="A10" s="23">
        <v>25</v>
      </c>
      <c r="B10" s="33"/>
      <c r="C10" s="23">
        <v>26</v>
      </c>
      <c r="D10" s="33"/>
      <c r="E10" s="27">
        <v>27</v>
      </c>
      <c r="F10" s="65"/>
      <c r="G10" s="27">
        <v>28</v>
      </c>
      <c r="H10" s="65"/>
      <c r="I10" s="27">
        <v>29</v>
      </c>
      <c r="J10" s="65"/>
      <c r="K10" s="24"/>
      <c r="L10" s="24"/>
      <c r="M10" s="2"/>
      <c r="N10" s="2"/>
      <c r="O10" s="2"/>
      <c r="P10" s="34" t="s">
        <v>5</v>
      </c>
      <c r="Q10" s="43">
        <v>1</v>
      </c>
      <c r="R10" s="10" t="str">
        <f>IF(J6=1,1,IF(J6=2,0,""))</f>
        <v/>
      </c>
      <c r="S10" s="10" t="str">
        <f>IF(J7=1,1,IF(J7=2,0,""))</f>
        <v/>
      </c>
      <c r="T10" s="10" t="str">
        <f>IF(B8=1,1,IF(B8=2,0,""))</f>
        <v/>
      </c>
      <c r="U10" s="10" t="str">
        <f>IF(F8=1,1,IF(F8=2,0,""))</f>
        <v/>
      </c>
      <c r="V10" s="10" t="str">
        <f>IF(H9=1,1,IF(H9=2,0,""))</f>
        <v/>
      </c>
      <c r="W10" s="10" t="str">
        <f>IF(B10=1,1,IF(B10=2,0,""))</f>
        <v/>
      </c>
      <c r="X10" s="10">
        <f t="shared" si="0"/>
        <v>0</v>
      </c>
      <c r="Y10" s="10">
        <f t="shared" si="1"/>
        <v>0</v>
      </c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47"/>
      <c r="AQ10" s="47"/>
      <c r="AR10" s="47"/>
      <c r="AS10" s="47"/>
      <c r="AT10" s="47"/>
      <c r="AU10" s="47"/>
      <c r="AV10" s="47"/>
      <c r="AW10" s="48"/>
      <c r="AX10" s="47"/>
      <c r="AY10" s="47"/>
      <c r="AZ10" s="47"/>
      <c r="BA10" s="47"/>
      <c r="BB10" s="47"/>
    </row>
    <row r="11" spans="1:54" ht="16.5" customHeight="1" x14ac:dyDescent="0.25">
      <c r="A11" s="2"/>
      <c r="B11" s="3"/>
      <c r="C11" s="2"/>
      <c r="D11" s="3"/>
      <c r="E11" s="6"/>
      <c r="F11" s="6"/>
      <c r="G11" s="6"/>
      <c r="H11" s="6"/>
      <c r="I11" s="6"/>
      <c r="J11" s="6"/>
      <c r="K11" s="6"/>
      <c r="L11" s="6"/>
      <c r="M11" s="2"/>
      <c r="N11" s="2"/>
      <c r="O11" s="2"/>
      <c r="P11" s="34" t="s">
        <v>11</v>
      </c>
      <c r="Q11" s="44">
        <v>2.2999999999999998</v>
      </c>
      <c r="R11" s="10" t="str">
        <f>IF(D7=1,1,IF(D72,0,""))</f>
        <v/>
      </c>
      <c r="S11" s="10" t="str">
        <f>IF(F7=1,1,IF(F7=2,0,""))</f>
        <v/>
      </c>
      <c r="T11" s="10" t="str">
        <f>IF(L8=1,1,IF(L8=2,0,""))</f>
        <v/>
      </c>
      <c r="U11" s="18"/>
      <c r="V11" s="18"/>
      <c r="W11" s="18"/>
      <c r="X11" s="10">
        <f t="shared" si="0"/>
        <v>0</v>
      </c>
      <c r="Y11" s="10">
        <f t="shared" si="1"/>
        <v>0</v>
      </c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</row>
    <row r="12" spans="1:54" ht="16.5" customHeight="1" x14ac:dyDescent="0.25">
      <c r="A12" s="2"/>
      <c r="B12" s="3"/>
      <c r="C12" s="2"/>
      <c r="D12" s="3"/>
      <c r="E12" s="6"/>
      <c r="F12" s="6"/>
      <c r="G12" s="6"/>
      <c r="H12" s="6"/>
      <c r="I12" s="6"/>
      <c r="J12" s="6"/>
      <c r="K12" s="6"/>
      <c r="L12" s="6"/>
      <c r="M12" s="2"/>
      <c r="N12" s="2"/>
      <c r="O12" s="2"/>
      <c r="P12" s="34" t="s">
        <v>12</v>
      </c>
      <c r="Q12" s="45">
        <v>3.2</v>
      </c>
      <c r="R12" s="10" t="str">
        <f>IF(H6=1,1,IF(H6=2,0,""))</f>
        <v/>
      </c>
      <c r="S12" s="10" t="str">
        <f>IF(H8=1,1,IF(H8=2,0,""))</f>
        <v/>
      </c>
      <c r="T12" s="18"/>
      <c r="U12" s="18"/>
      <c r="V12" s="18"/>
      <c r="W12" s="18"/>
      <c r="X12" s="10">
        <f t="shared" si="0"/>
        <v>0</v>
      </c>
      <c r="Y12" s="10">
        <f t="shared" si="1"/>
        <v>0</v>
      </c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47"/>
      <c r="AQ12" s="47"/>
      <c r="AR12" s="47"/>
      <c r="AS12" s="47"/>
      <c r="AT12" s="47"/>
      <c r="AU12" s="47"/>
      <c r="AV12" s="47"/>
      <c r="AW12" s="48"/>
      <c r="AX12" s="47"/>
      <c r="AY12" s="47"/>
      <c r="AZ12" s="47"/>
      <c r="BA12" s="47"/>
      <c r="BB12" s="47"/>
    </row>
    <row r="13" spans="1:54" ht="16.5" customHeight="1" x14ac:dyDescent="0.25">
      <c r="A13" s="88" t="s">
        <v>6</v>
      </c>
      <c r="B13" s="89"/>
      <c r="C13" s="90"/>
      <c r="D13" s="17">
        <f>Y6</f>
        <v>0</v>
      </c>
      <c r="E13" s="16">
        <v>6</v>
      </c>
      <c r="F13" s="68">
        <f>D13/E13</f>
        <v>0</v>
      </c>
      <c r="G13" s="6"/>
      <c r="H13" s="6"/>
      <c r="I13" s="6"/>
      <c r="J13" s="6"/>
      <c r="K13" s="6"/>
      <c r="L13" s="6"/>
      <c r="M13" s="2"/>
      <c r="N13" s="2"/>
      <c r="O13" s="2"/>
      <c r="P13" s="34" t="s">
        <v>13</v>
      </c>
      <c r="Q13" s="45">
        <v>1.1000000000000001</v>
      </c>
      <c r="R13" s="10" t="str">
        <f>IF(D6=1,1,IF(D6=2,0,""))</f>
        <v/>
      </c>
      <c r="S13" s="10" t="str">
        <f>IF(F6=1,1,IF(F6=2,0,""))</f>
        <v/>
      </c>
      <c r="T13" s="10" t="str">
        <f>IF(L7=1,1,IF(L7=2,0,""))</f>
        <v/>
      </c>
      <c r="U13" s="10" t="str">
        <f>IF(L9=1,1,IF(L9=2,0,""))</f>
        <v/>
      </c>
      <c r="V13" s="10" t="str">
        <f>IF(D10=1,1,IF(D10=2,0,""))</f>
        <v/>
      </c>
      <c r="W13" s="10" t="str">
        <f>IF(F10=1,1,IF(F10=2,0,""))</f>
        <v/>
      </c>
      <c r="X13" s="10">
        <f t="shared" si="0"/>
        <v>0</v>
      </c>
      <c r="Y13" s="10">
        <f t="shared" si="1"/>
        <v>0</v>
      </c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47"/>
      <c r="AQ13" s="47"/>
      <c r="AR13" s="47"/>
      <c r="AS13" s="47"/>
      <c r="AT13" s="47"/>
      <c r="AU13" s="47"/>
      <c r="AV13" s="47"/>
      <c r="AW13" s="47"/>
      <c r="AX13" s="47"/>
      <c r="AY13" s="47"/>
      <c r="AZ13" s="47"/>
      <c r="BA13" s="47"/>
      <c r="BB13" s="47"/>
    </row>
    <row r="14" spans="1:54" ht="16.5" customHeight="1" x14ac:dyDescent="0.25">
      <c r="A14" s="88" t="s">
        <v>7</v>
      </c>
      <c r="B14" s="89"/>
      <c r="C14" s="90"/>
      <c r="D14" s="17">
        <f t="shared" ref="D14:D21" si="2">Y7</f>
        <v>0</v>
      </c>
      <c r="E14" s="16">
        <v>6.6000000000000005</v>
      </c>
      <c r="F14" s="68">
        <f t="shared" ref="F14:F21" si="3">D14/E14</f>
        <v>0</v>
      </c>
      <c r="G14" s="6"/>
      <c r="H14" s="6"/>
      <c r="I14" s="6"/>
      <c r="J14" s="6"/>
      <c r="K14" s="6"/>
      <c r="L14" s="6"/>
      <c r="M14" s="2"/>
      <c r="N14" s="2"/>
      <c r="O14" s="2"/>
      <c r="P14" s="35" t="s">
        <v>14</v>
      </c>
      <c r="Q14" s="46">
        <v>3.2</v>
      </c>
      <c r="R14" s="10" t="str">
        <f>IF(J8=1,1,IF(J8=2,0,""))</f>
        <v/>
      </c>
      <c r="S14" s="10" t="str">
        <f>IF(B9=1,1,IF(B9=2,0,""))</f>
        <v/>
      </c>
      <c r="T14" s="18"/>
      <c r="U14" s="18"/>
      <c r="V14" s="18"/>
      <c r="W14" s="18"/>
      <c r="X14" s="10">
        <f t="shared" si="0"/>
        <v>0</v>
      </c>
      <c r="Y14" s="10">
        <f t="shared" si="1"/>
        <v>0</v>
      </c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47"/>
      <c r="AQ14" s="47"/>
      <c r="AR14" s="47"/>
      <c r="AS14" s="47"/>
      <c r="AT14" s="47"/>
      <c r="AU14" s="47"/>
      <c r="AV14" s="47"/>
      <c r="AW14" s="48"/>
      <c r="AX14" s="47"/>
      <c r="AY14" s="47"/>
      <c r="AZ14" s="47"/>
      <c r="BA14" s="47"/>
      <c r="BB14" s="47"/>
    </row>
    <row r="15" spans="1:54" ht="16.5" customHeight="1" x14ac:dyDescent="0.25">
      <c r="A15" s="88" t="s">
        <v>18</v>
      </c>
      <c r="B15" s="89"/>
      <c r="C15" s="90"/>
      <c r="D15" s="17">
        <f t="shared" si="2"/>
        <v>0</v>
      </c>
      <c r="E15" s="16">
        <v>6</v>
      </c>
      <c r="F15" s="68">
        <f t="shared" si="3"/>
        <v>0</v>
      </c>
      <c r="G15" s="6"/>
      <c r="H15" s="6"/>
      <c r="I15" s="6"/>
      <c r="J15" s="6"/>
      <c r="K15" s="6"/>
      <c r="L15" s="6"/>
      <c r="M15" s="2"/>
      <c r="N15" s="2"/>
      <c r="O15" s="2"/>
      <c r="P15" s="36"/>
      <c r="Q15" s="37"/>
      <c r="R15" s="38"/>
      <c r="S15" s="38"/>
      <c r="T15" s="38"/>
      <c r="U15" s="38"/>
      <c r="V15" s="38"/>
      <c r="W15" s="38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47"/>
      <c r="AQ15" s="47"/>
      <c r="AR15" s="47"/>
      <c r="AS15" s="47"/>
      <c r="AT15" s="47"/>
      <c r="AU15" s="47"/>
      <c r="AV15" s="47"/>
      <c r="AW15" s="47"/>
      <c r="AX15" s="47"/>
      <c r="AY15" s="47"/>
      <c r="AZ15" s="47"/>
      <c r="BA15" s="47"/>
      <c r="BB15" s="47"/>
    </row>
    <row r="16" spans="1:54" ht="16.5" customHeight="1" x14ac:dyDescent="0.25">
      <c r="A16" s="88" t="s">
        <v>19</v>
      </c>
      <c r="B16" s="89"/>
      <c r="C16" s="90"/>
      <c r="D16" s="17">
        <f t="shared" si="2"/>
        <v>0</v>
      </c>
      <c r="E16" s="16">
        <v>7.5</v>
      </c>
      <c r="F16" s="68">
        <f t="shared" si="3"/>
        <v>0</v>
      </c>
      <c r="G16" s="6"/>
      <c r="H16" s="6"/>
      <c r="I16" s="6"/>
      <c r="J16" s="6"/>
      <c r="K16" s="6"/>
      <c r="L16" s="6"/>
      <c r="M16" s="2"/>
      <c r="N16" s="2"/>
      <c r="O16" s="2"/>
      <c r="P16" s="2"/>
      <c r="Q16" s="3"/>
      <c r="AP16" s="47"/>
      <c r="AQ16" s="47"/>
      <c r="AR16" s="47"/>
      <c r="AS16" s="47"/>
      <c r="AT16" s="47"/>
      <c r="AU16" s="47"/>
      <c r="AV16" s="47"/>
      <c r="AW16" s="48"/>
      <c r="AX16" s="47"/>
      <c r="AY16" s="47"/>
      <c r="AZ16" s="47"/>
      <c r="BA16" s="47"/>
      <c r="BB16" s="47"/>
    </row>
    <row r="17" spans="1:55" ht="16.5" customHeight="1" x14ac:dyDescent="0.25">
      <c r="A17" s="88" t="s">
        <v>20</v>
      </c>
      <c r="B17" s="89"/>
      <c r="C17" s="90"/>
      <c r="D17" s="17">
        <f t="shared" si="2"/>
        <v>0</v>
      </c>
      <c r="E17" s="16">
        <v>6</v>
      </c>
      <c r="F17" s="68">
        <f t="shared" si="3"/>
        <v>0</v>
      </c>
      <c r="G17" s="6"/>
      <c r="H17" s="6"/>
      <c r="I17" s="6"/>
      <c r="J17" s="6"/>
      <c r="K17" s="6"/>
      <c r="L17" s="6"/>
      <c r="M17" s="2"/>
      <c r="N17" s="2"/>
      <c r="O17" s="2"/>
      <c r="P17" s="2"/>
      <c r="Q17" s="3"/>
      <c r="AP17" s="47"/>
      <c r="AQ17" s="47"/>
      <c r="AR17" s="47"/>
      <c r="AS17" s="47"/>
      <c r="AT17" s="47"/>
      <c r="AU17" s="47"/>
      <c r="AV17" s="47"/>
      <c r="AW17" s="47"/>
      <c r="AX17" s="47"/>
      <c r="AY17" s="47"/>
      <c r="AZ17" s="47"/>
      <c r="BA17" s="47"/>
      <c r="BB17" s="47"/>
    </row>
    <row r="18" spans="1:55" ht="16.5" customHeight="1" x14ac:dyDescent="0.3">
      <c r="A18" s="88" t="s">
        <v>21</v>
      </c>
      <c r="B18" s="89"/>
      <c r="C18" s="90"/>
      <c r="D18" s="17">
        <f t="shared" si="2"/>
        <v>0</v>
      </c>
      <c r="E18" s="16">
        <v>6.8999999999999995</v>
      </c>
      <c r="F18" s="68">
        <f t="shared" si="3"/>
        <v>0</v>
      </c>
      <c r="G18" s="6"/>
      <c r="H18" s="6"/>
      <c r="I18" s="6"/>
      <c r="J18" s="6"/>
      <c r="K18" s="6"/>
      <c r="L18" s="6"/>
      <c r="M18" s="2"/>
      <c r="N18" s="2"/>
      <c r="O18" s="2"/>
      <c r="P18" s="2"/>
      <c r="Q18" s="3"/>
      <c r="R18" s="8"/>
      <c r="AP18" s="47"/>
      <c r="AQ18" s="47"/>
      <c r="AR18" s="47"/>
      <c r="AS18" s="47"/>
      <c r="AT18" s="47"/>
      <c r="AU18" s="47"/>
      <c r="AV18" s="47"/>
      <c r="AW18" s="48"/>
      <c r="AX18" s="47"/>
      <c r="AY18" s="47"/>
      <c r="AZ18" s="47"/>
      <c r="BA18" s="47"/>
      <c r="BB18" s="47"/>
    </row>
    <row r="19" spans="1:55" ht="16.5" customHeight="1" x14ac:dyDescent="0.25">
      <c r="A19" s="88" t="s">
        <v>22</v>
      </c>
      <c r="B19" s="89"/>
      <c r="C19" s="90"/>
      <c r="D19" s="17">
        <f t="shared" si="2"/>
        <v>0</v>
      </c>
      <c r="E19" s="16">
        <v>6.4</v>
      </c>
      <c r="F19" s="68">
        <f t="shared" si="3"/>
        <v>0</v>
      </c>
      <c r="G19" s="6"/>
      <c r="H19" s="6"/>
      <c r="I19" s="6"/>
      <c r="J19" s="6"/>
      <c r="K19" s="6"/>
      <c r="L19" s="6"/>
      <c r="M19" s="2"/>
      <c r="N19" s="2"/>
      <c r="O19" s="2"/>
      <c r="P19" s="2"/>
      <c r="Q19" s="3"/>
      <c r="AP19" s="47"/>
      <c r="AQ19" s="47"/>
      <c r="AR19" s="47"/>
      <c r="AS19" s="47"/>
      <c r="AT19" s="47"/>
      <c r="AU19" s="47"/>
      <c r="AV19" s="47"/>
      <c r="AW19" s="47"/>
      <c r="AX19" s="47"/>
      <c r="AY19" s="47"/>
      <c r="AZ19" s="47"/>
      <c r="BA19" s="47"/>
      <c r="BB19" s="47"/>
    </row>
    <row r="20" spans="1:55" ht="16.5" customHeight="1" x14ac:dyDescent="0.25">
      <c r="A20" s="88" t="s">
        <v>23</v>
      </c>
      <c r="B20" s="89"/>
      <c r="C20" s="90"/>
      <c r="D20" s="17">
        <f t="shared" si="2"/>
        <v>0</v>
      </c>
      <c r="E20" s="16">
        <v>6.6000000000000005</v>
      </c>
      <c r="F20" s="68">
        <f t="shared" si="3"/>
        <v>0</v>
      </c>
      <c r="G20" s="6"/>
      <c r="H20" s="6"/>
      <c r="I20" s="6"/>
      <c r="J20" s="6"/>
      <c r="K20" s="6"/>
      <c r="L20" s="6"/>
      <c r="M20" s="2"/>
      <c r="N20" s="2"/>
      <c r="O20" s="2"/>
      <c r="P20" s="2"/>
      <c r="Q20" s="3"/>
      <c r="AP20" s="47"/>
      <c r="AQ20" s="47"/>
      <c r="AR20" s="47"/>
      <c r="AS20" s="47"/>
      <c r="AT20" s="47"/>
      <c r="AU20" s="47"/>
      <c r="AV20" s="47"/>
      <c r="AW20" s="48"/>
      <c r="AX20" s="47"/>
      <c r="AY20" s="47"/>
      <c r="AZ20" s="47"/>
      <c r="BA20" s="47"/>
      <c r="BB20" s="47"/>
    </row>
    <row r="21" spans="1:55" ht="16.5" customHeight="1" x14ac:dyDescent="0.25">
      <c r="A21" s="88" t="s">
        <v>24</v>
      </c>
      <c r="B21" s="89"/>
      <c r="C21" s="90"/>
      <c r="D21" s="17">
        <f t="shared" si="2"/>
        <v>0</v>
      </c>
      <c r="E21" s="16">
        <v>6.4</v>
      </c>
      <c r="F21" s="68">
        <f t="shared" si="3"/>
        <v>0</v>
      </c>
      <c r="G21" s="6"/>
      <c r="H21" s="6"/>
      <c r="I21" s="6"/>
      <c r="J21" s="6"/>
      <c r="K21" s="6"/>
      <c r="L21" s="6"/>
      <c r="M21" s="2"/>
      <c r="N21" s="2"/>
      <c r="O21" s="2"/>
      <c r="P21" s="2"/>
      <c r="Q21" s="3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/>
    </row>
    <row r="22" spans="1:55" ht="16.5" customHeight="1" x14ac:dyDescent="0.25">
      <c r="A22" s="2"/>
      <c r="B22" s="3"/>
      <c r="C22" s="2"/>
      <c r="D22" s="3"/>
      <c r="E22" s="6"/>
      <c r="F22" s="6"/>
      <c r="G22" s="6"/>
      <c r="H22" s="6"/>
      <c r="I22" s="6"/>
      <c r="J22" s="6"/>
      <c r="K22" s="6"/>
      <c r="L22" s="6"/>
      <c r="M22" s="2"/>
      <c r="N22" s="2"/>
      <c r="O22" s="2"/>
      <c r="P22" s="2"/>
      <c r="Q22" s="3"/>
      <c r="AP22" s="47"/>
      <c r="AQ22" s="47"/>
      <c r="AR22" s="47"/>
      <c r="AS22" s="47"/>
      <c r="AT22" s="47"/>
      <c r="AU22" s="47"/>
      <c r="AV22" s="47"/>
      <c r="AW22" s="48"/>
      <c r="AX22" s="47"/>
      <c r="AY22" s="47"/>
      <c r="AZ22" s="47"/>
      <c r="BA22" s="47"/>
      <c r="BB22" s="47"/>
    </row>
    <row r="23" spans="1:55" ht="16.5" customHeight="1" x14ac:dyDescent="0.25">
      <c r="A23" s="2"/>
      <c r="B23" s="3"/>
      <c r="C23" s="2"/>
      <c r="D23" s="3"/>
      <c r="E23" s="6"/>
      <c r="F23" s="6"/>
      <c r="G23" s="6"/>
      <c r="H23" s="6"/>
      <c r="I23" s="6"/>
      <c r="J23" s="6"/>
      <c r="K23" s="6"/>
      <c r="L23" s="6"/>
      <c r="M23" s="2"/>
      <c r="N23" s="2"/>
      <c r="O23" s="2"/>
      <c r="P23" s="2"/>
      <c r="Q23" s="3"/>
      <c r="AP23" s="47"/>
      <c r="AQ23" s="47"/>
      <c r="AR23" s="47"/>
      <c r="AS23" s="47"/>
      <c r="AT23" s="47"/>
      <c r="AU23" s="47"/>
      <c r="AV23" s="47"/>
      <c r="AW23" s="47"/>
      <c r="AX23" s="47"/>
      <c r="AY23" s="47"/>
      <c r="AZ23" s="47"/>
      <c r="BA23" s="47"/>
      <c r="BB23" s="47"/>
    </row>
    <row r="24" spans="1:55" ht="16.5" customHeight="1" x14ac:dyDescent="0.25">
      <c r="A24" s="2"/>
      <c r="B24" s="3"/>
      <c r="C24" s="2"/>
      <c r="D24" s="3"/>
      <c r="E24" s="6"/>
      <c r="F24" s="6"/>
      <c r="G24" s="6"/>
      <c r="H24" s="6"/>
      <c r="I24" s="6"/>
      <c r="J24" s="6"/>
      <c r="K24" s="6"/>
      <c r="L24" s="6"/>
      <c r="M24" s="2"/>
      <c r="N24" s="2"/>
      <c r="O24" s="2"/>
      <c r="P24" s="2"/>
      <c r="Q24" s="3"/>
      <c r="AP24" s="47"/>
      <c r="AQ24" s="47"/>
      <c r="AR24" s="47"/>
      <c r="AS24" s="47"/>
      <c r="AT24" s="47"/>
      <c r="AU24" s="47"/>
      <c r="AV24" s="47"/>
      <c r="AW24" s="48"/>
      <c r="AX24" s="49"/>
      <c r="AY24" s="47"/>
      <c r="AZ24" s="47"/>
      <c r="BA24" s="50"/>
      <c r="BB24" s="50"/>
      <c r="BC24" s="12"/>
    </row>
    <row r="25" spans="1:55" ht="16.5" customHeight="1" x14ac:dyDescent="0.25">
      <c r="A25" s="2"/>
      <c r="B25" s="3"/>
      <c r="C25" s="2"/>
      <c r="D25" s="3"/>
      <c r="E25" s="6"/>
      <c r="F25" s="6"/>
      <c r="G25" s="6"/>
      <c r="H25" s="6"/>
      <c r="I25" s="6"/>
      <c r="J25" s="6"/>
      <c r="K25" s="6"/>
      <c r="L25" s="6"/>
      <c r="M25" s="2"/>
      <c r="N25" s="2"/>
      <c r="O25" s="2"/>
      <c r="P25" s="2"/>
      <c r="Q25" s="3"/>
      <c r="AP25" s="47"/>
      <c r="AQ25" s="47"/>
      <c r="AR25" s="47"/>
      <c r="AS25" s="47"/>
      <c r="AT25" s="47"/>
      <c r="AU25" s="47"/>
      <c r="AV25" s="47"/>
      <c r="AW25" s="47"/>
      <c r="AX25" s="49"/>
      <c r="AY25" s="47"/>
      <c r="AZ25" s="47"/>
      <c r="BA25" s="50"/>
      <c r="BB25" s="50"/>
      <c r="BC25" s="12"/>
    </row>
    <row r="26" spans="1:55" ht="16.5" customHeight="1" x14ac:dyDescent="0.25">
      <c r="A26" s="2"/>
      <c r="B26" s="3"/>
      <c r="C26" s="2"/>
      <c r="D26" s="3"/>
      <c r="E26" s="6"/>
      <c r="F26" s="6"/>
      <c r="G26" s="6"/>
      <c r="H26" s="6"/>
      <c r="I26" s="6"/>
      <c r="J26" s="6"/>
      <c r="K26" s="6"/>
      <c r="L26" s="6"/>
      <c r="M26" s="2"/>
      <c r="N26" s="2"/>
      <c r="O26" s="2"/>
      <c r="P26" s="2"/>
      <c r="Q26" s="3"/>
      <c r="AP26" s="47"/>
      <c r="AQ26" s="47"/>
      <c r="AR26" s="47"/>
      <c r="AS26" s="47"/>
      <c r="AT26" s="47"/>
      <c r="AU26" s="47"/>
      <c r="AV26" s="47"/>
      <c r="AW26" s="48"/>
      <c r="AX26" s="49"/>
      <c r="AY26" s="47"/>
      <c r="AZ26" s="47"/>
      <c r="BA26" s="50"/>
      <c r="BB26" s="50"/>
      <c r="BC26" s="12"/>
    </row>
    <row r="27" spans="1:55" ht="16.5" customHeight="1" x14ac:dyDescent="0.25">
      <c r="A27" s="2"/>
      <c r="B27" s="3"/>
      <c r="C27" s="2"/>
      <c r="D27" s="3"/>
      <c r="E27" s="6"/>
      <c r="F27" s="6"/>
      <c r="G27" s="6"/>
      <c r="H27" s="6"/>
      <c r="I27" s="6"/>
      <c r="J27" s="6"/>
      <c r="K27" s="6"/>
      <c r="L27" s="6"/>
      <c r="M27" s="2"/>
      <c r="N27" s="2"/>
      <c r="O27" s="2"/>
      <c r="P27" s="2"/>
      <c r="Q27" s="3"/>
      <c r="AP27" s="47"/>
      <c r="AQ27" s="47"/>
      <c r="AR27" s="47"/>
      <c r="AS27" s="47"/>
      <c r="AT27" s="47"/>
      <c r="AU27" s="47"/>
      <c r="AV27" s="47"/>
      <c r="AW27" s="47"/>
      <c r="AX27" s="49"/>
      <c r="AY27" s="47"/>
      <c r="AZ27" s="47"/>
      <c r="BA27" s="50"/>
      <c r="BB27" s="50"/>
      <c r="BC27" s="12"/>
    </row>
    <row r="28" spans="1:55" ht="16.5" customHeight="1" x14ac:dyDescent="0.25">
      <c r="A28" s="2"/>
      <c r="B28" s="3"/>
      <c r="C28" s="2"/>
      <c r="D28" s="3"/>
      <c r="E28" s="6"/>
      <c r="F28" s="6"/>
      <c r="G28" s="6"/>
      <c r="H28" s="6"/>
      <c r="I28" s="6"/>
      <c r="J28" s="6"/>
      <c r="K28" s="6"/>
      <c r="L28" s="6"/>
      <c r="M28" s="2"/>
      <c r="N28" s="2"/>
      <c r="O28" s="2"/>
      <c r="P28" s="2"/>
      <c r="Q28" s="3"/>
      <c r="AP28" s="47"/>
      <c r="AQ28" s="47"/>
      <c r="AR28" s="47"/>
      <c r="AS28" s="47"/>
      <c r="AT28" s="47"/>
      <c r="AU28" s="47"/>
      <c r="AV28" s="47"/>
      <c r="AW28" s="48"/>
      <c r="AX28" s="49"/>
      <c r="AY28" s="47"/>
      <c r="AZ28" s="47"/>
      <c r="BA28" s="50"/>
      <c r="BB28" s="50"/>
      <c r="BC28" s="12"/>
    </row>
    <row r="29" spans="1:55" ht="16.5" customHeight="1" x14ac:dyDescent="0.25">
      <c r="A29" s="2"/>
      <c r="B29" s="3"/>
      <c r="C29" s="2"/>
      <c r="D29" s="3"/>
      <c r="E29" s="6"/>
      <c r="F29" s="6"/>
      <c r="G29" s="6"/>
      <c r="H29" s="6"/>
      <c r="I29" s="6"/>
      <c r="J29" s="6"/>
      <c r="K29" s="6"/>
      <c r="L29" s="6"/>
      <c r="M29" s="2"/>
      <c r="N29" s="2"/>
      <c r="O29" s="2"/>
      <c r="P29" s="2"/>
      <c r="Q29" s="3"/>
      <c r="AP29" s="47"/>
      <c r="AQ29" s="47"/>
      <c r="AR29" s="47"/>
      <c r="AS29" s="47"/>
      <c r="AT29" s="47"/>
      <c r="AU29" s="47"/>
      <c r="AV29" s="47"/>
      <c r="AW29" s="47"/>
      <c r="AX29" s="49"/>
      <c r="AY29" s="47"/>
      <c r="AZ29" s="47"/>
      <c r="BA29" s="50"/>
      <c r="BB29" s="50"/>
      <c r="BC29" s="12"/>
    </row>
    <row r="30" spans="1:55" ht="16.5" customHeight="1" x14ac:dyDescent="0.25">
      <c r="A30" s="2"/>
      <c r="B30" s="3"/>
      <c r="C30" s="2"/>
      <c r="D30" s="3"/>
      <c r="E30" s="6"/>
      <c r="F30" s="6"/>
      <c r="G30" s="6"/>
      <c r="H30" s="6"/>
      <c r="I30" s="6"/>
      <c r="J30" s="6"/>
      <c r="K30" s="6"/>
      <c r="L30" s="6"/>
      <c r="M30" s="2"/>
      <c r="N30" s="2"/>
      <c r="O30" s="2"/>
      <c r="P30" s="2"/>
      <c r="Q30" s="3"/>
      <c r="AP30" s="47"/>
      <c r="AQ30" s="47"/>
      <c r="AR30" s="47"/>
      <c r="AS30" s="47"/>
      <c r="AT30" s="47"/>
      <c r="AU30" s="47"/>
      <c r="AV30" s="47"/>
      <c r="AW30" s="48"/>
      <c r="AX30" s="49"/>
      <c r="AY30" s="47"/>
      <c r="AZ30" s="47"/>
      <c r="BA30" s="50"/>
      <c r="BB30" s="50"/>
      <c r="BC30" s="12"/>
    </row>
    <row r="31" spans="1:55" ht="16.5" customHeight="1" x14ac:dyDescent="0.25">
      <c r="A31" s="2"/>
      <c r="B31" s="3"/>
      <c r="C31" s="2"/>
      <c r="D31" s="3"/>
      <c r="E31" s="6"/>
      <c r="F31" s="6"/>
      <c r="G31" s="6"/>
      <c r="H31" s="6"/>
      <c r="I31" s="6"/>
      <c r="J31" s="6"/>
      <c r="K31" s="6"/>
      <c r="L31" s="6"/>
      <c r="M31" s="2"/>
      <c r="N31" s="2"/>
      <c r="O31" s="2"/>
      <c r="P31" s="2"/>
      <c r="Q31" s="3"/>
      <c r="AP31" s="47"/>
      <c r="AQ31" s="47"/>
      <c r="AR31" s="47"/>
      <c r="AS31" s="47"/>
      <c r="AT31" s="47"/>
      <c r="AU31" s="47"/>
      <c r="AV31" s="47"/>
      <c r="AW31" s="47"/>
      <c r="AX31" s="49"/>
      <c r="AY31" s="47"/>
      <c r="AZ31" s="47"/>
      <c r="BA31" s="50"/>
      <c r="BB31" s="50"/>
      <c r="BC31" s="12"/>
    </row>
    <row r="32" spans="1:55" ht="16.5" customHeight="1" thickBot="1" x14ac:dyDescent="0.3">
      <c r="A32" s="2"/>
      <c r="B32" s="3"/>
      <c r="C32" s="2"/>
      <c r="D32" s="3"/>
      <c r="E32" s="6"/>
      <c r="F32" s="6"/>
      <c r="G32" s="6"/>
      <c r="H32" s="6"/>
      <c r="I32" s="6"/>
      <c r="J32" s="6"/>
      <c r="K32" s="6"/>
      <c r="L32" s="6"/>
      <c r="M32" s="2"/>
      <c r="N32" s="2"/>
      <c r="O32" s="2"/>
      <c r="P32" s="2"/>
      <c r="Q32" s="3"/>
      <c r="AP32" s="47"/>
      <c r="AQ32" s="47"/>
      <c r="AR32" s="47"/>
      <c r="AS32" s="47"/>
      <c r="AT32" s="47"/>
      <c r="AU32" s="47"/>
      <c r="AV32" s="47"/>
      <c r="AW32" s="48"/>
      <c r="AX32" s="49"/>
      <c r="AY32" s="47"/>
      <c r="AZ32" s="47"/>
      <c r="BA32" s="50"/>
      <c r="BB32" s="50"/>
      <c r="BC32" s="12"/>
    </row>
    <row r="33" spans="1:55" ht="16.5" customHeight="1" thickBot="1" x14ac:dyDescent="0.3">
      <c r="A33" s="108" t="s">
        <v>34</v>
      </c>
      <c r="B33" s="109"/>
      <c r="C33" s="110"/>
      <c r="D33" s="76" t="s">
        <v>43</v>
      </c>
      <c r="E33" s="77" t="s">
        <v>44</v>
      </c>
      <c r="F33" s="78" t="s">
        <v>46</v>
      </c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  <c r="AC33" s="78"/>
      <c r="AD33" s="78"/>
      <c r="AE33" s="78"/>
      <c r="AF33" s="78"/>
      <c r="AG33" s="78"/>
      <c r="AH33" s="78"/>
      <c r="AI33" s="78"/>
      <c r="AJ33" s="79"/>
      <c r="AP33" s="47"/>
      <c r="AQ33" s="47"/>
      <c r="AR33" s="47"/>
      <c r="AS33" s="47"/>
      <c r="AT33" s="47"/>
      <c r="AU33" s="47"/>
      <c r="AV33" s="47"/>
      <c r="AW33" s="47"/>
      <c r="AX33" s="49"/>
      <c r="AY33" s="47"/>
      <c r="AZ33" s="47"/>
      <c r="BA33" s="50"/>
      <c r="BB33" s="50"/>
      <c r="BC33" s="12"/>
    </row>
    <row r="34" spans="1:55" s="52" customFormat="1" ht="43.5" customHeight="1" thickBot="1" x14ac:dyDescent="0.3">
      <c r="A34" s="111" t="s">
        <v>25</v>
      </c>
      <c r="B34" s="112"/>
      <c r="C34" s="112"/>
      <c r="D34" s="63">
        <f>D13</f>
        <v>0</v>
      </c>
      <c r="E34" s="75">
        <f>F13</f>
        <v>0</v>
      </c>
      <c r="F34" s="86" t="s">
        <v>35</v>
      </c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6"/>
      <c r="AA34" s="86"/>
      <c r="AB34" s="86"/>
      <c r="AC34" s="86"/>
      <c r="AD34" s="86"/>
      <c r="AE34" s="86"/>
      <c r="AF34" s="86"/>
      <c r="AG34" s="86"/>
      <c r="AH34" s="86"/>
      <c r="AI34" s="86"/>
      <c r="AJ34" s="87"/>
      <c r="AP34" s="53"/>
      <c r="AQ34" s="53"/>
      <c r="AR34" s="53"/>
      <c r="AS34" s="53"/>
      <c r="AT34" s="53"/>
      <c r="AU34" s="53"/>
      <c r="AV34" s="53"/>
      <c r="AW34" s="54"/>
      <c r="AX34" s="55"/>
      <c r="AY34" s="53"/>
      <c r="AZ34" s="53"/>
      <c r="BA34" s="56"/>
      <c r="BB34" s="56"/>
      <c r="BC34" s="57"/>
    </row>
    <row r="35" spans="1:55" ht="31.5" customHeight="1" thickBot="1" x14ac:dyDescent="0.3">
      <c r="A35" s="111" t="s">
        <v>26</v>
      </c>
      <c r="B35" s="112"/>
      <c r="C35" s="113"/>
      <c r="D35" s="63">
        <f t="shared" ref="D35:D42" si="4">D14</f>
        <v>0</v>
      </c>
      <c r="E35" s="75">
        <f t="shared" ref="E35:E42" si="5">F14</f>
        <v>0</v>
      </c>
      <c r="F35" s="86" t="s">
        <v>36</v>
      </c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6"/>
      <c r="AA35" s="86"/>
      <c r="AB35" s="86"/>
      <c r="AC35" s="86"/>
      <c r="AD35" s="86"/>
      <c r="AE35" s="86"/>
      <c r="AF35" s="86"/>
      <c r="AG35" s="86"/>
      <c r="AH35" s="86"/>
      <c r="AI35" s="86"/>
      <c r="AJ35" s="87"/>
      <c r="AP35" s="47"/>
      <c r="AQ35" s="47"/>
      <c r="AR35" s="47"/>
      <c r="AS35" s="47"/>
      <c r="AT35" s="47"/>
      <c r="AU35" s="47"/>
      <c r="AV35" s="47"/>
      <c r="AW35" s="47"/>
      <c r="AX35" s="49"/>
      <c r="AY35" s="47"/>
      <c r="AZ35" s="47"/>
      <c r="BA35" s="50"/>
      <c r="BB35" s="50"/>
      <c r="BC35" s="12"/>
    </row>
    <row r="36" spans="1:55" s="52" customFormat="1" ht="33" customHeight="1" thickBot="1" x14ac:dyDescent="0.3">
      <c r="A36" s="111" t="s">
        <v>27</v>
      </c>
      <c r="B36" s="112"/>
      <c r="C36" s="113"/>
      <c r="D36" s="63">
        <f t="shared" si="4"/>
        <v>0</v>
      </c>
      <c r="E36" s="75">
        <f t="shared" si="5"/>
        <v>0</v>
      </c>
      <c r="F36" s="86" t="s">
        <v>37</v>
      </c>
      <c r="G36" s="86"/>
      <c r="H36" s="86"/>
      <c r="I36" s="86"/>
      <c r="J36" s="86"/>
      <c r="K36" s="86"/>
      <c r="L36" s="86"/>
      <c r="M36" s="86"/>
      <c r="N36" s="86"/>
      <c r="O36" s="86"/>
      <c r="P36" s="86"/>
      <c r="Q36" s="86"/>
      <c r="R36" s="86"/>
      <c r="S36" s="86"/>
      <c r="T36" s="86"/>
      <c r="U36" s="86"/>
      <c r="V36" s="86"/>
      <c r="W36" s="86"/>
      <c r="X36" s="86"/>
      <c r="Y36" s="86"/>
      <c r="Z36" s="86"/>
      <c r="AA36" s="86"/>
      <c r="AB36" s="86"/>
      <c r="AC36" s="86"/>
      <c r="AD36" s="86"/>
      <c r="AE36" s="86"/>
      <c r="AF36" s="86"/>
      <c r="AG36" s="86"/>
      <c r="AH36" s="86"/>
      <c r="AI36" s="86"/>
      <c r="AJ36" s="87"/>
      <c r="AP36" s="53"/>
      <c r="AQ36" s="53"/>
      <c r="AR36" s="53"/>
      <c r="AS36" s="53"/>
      <c r="AT36" s="53"/>
      <c r="AU36" s="53"/>
      <c r="AV36" s="53"/>
      <c r="AW36" s="54"/>
      <c r="AX36" s="55"/>
      <c r="AY36" s="53"/>
      <c r="AZ36" s="53"/>
      <c r="BA36" s="56"/>
      <c r="BB36" s="56"/>
      <c r="BC36" s="57"/>
    </row>
    <row r="37" spans="1:55" s="52" customFormat="1" ht="41.25" customHeight="1" thickBot="1" x14ac:dyDescent="0.3">
      <c r="A37" s="92" t="s">
        <v>28</v>
      </c>
      <c r="B37" s="93"/>
      <c r="C37" s="93"/>
      <c r="D37" s="63">
        <f t="shared" si="4"/>
        <v>0</v>
      </c>
      <c r="E37" s="75">
        <f t="shared" si="5"/>
        <v>0</v>
      </c>
      <c r="F37" s="86" t="s">
        <v>38</v>
      </c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86"/>
      <c r="AE37" s="86"/>
      <c r="AF37" s="86"/>
      <c r="AG37" s="86"/>
      <c r="AH37" s="86"/>
      <c r="AI37" s="86"/>
      <c r="AJ37" s="62"/>
      <c r="AP37" s="53"/>
      <c r="AQ37" s="53"/>
      <c r="AR37" s="53"/>
      <c r="AS37" s="53"/>
      <c r="AT37" s="53"/>
      <c r="AU37" s="53"/>
      <c r="AV37" s="53"/>
      <c r="AW37" s="53"/>
      <c r="AX37" s="55"/>
      <c r="AY37" s="53"/>
      <c r="AZ37" s="53"/>
      <c r="BA37" s="56"/>
      <c r="BB37" s="56"/>
      <c r="BC37" s="57"/>
    </row>
    <row r="38" spans="1:55" s="69" customFormat="1" ht="42" customHeight="1" thickBot="1" x14ac:dyDescent="0.3">
      <c r="A38" s="114" t="s">
        <v>29</v>
      </c>
      <c r="B38" s="115"/>
      <c r="C38" s="116"/>
      <c r="D38" s="64">
        <f t="shared" si="4"/>
        <v>0</v>
      </c>
      <c r="E38" s="75">
        <f t="shared" si="5"/>
        <v>0</v>
      </c>
      <c r="F38" s="80" t="s">
        <v>39</v>
      </c>
      <c r="G38" s="80"/>
      <c r="H38" s="80"/>
      <c r="I38" s="80"/>
      <c r="J38" s="80"/>
      <c r="K38" s="80"/>
      <c r="L38" s="80"/>
      <c r="M38" s="80"/>
      <c r="N38" s="80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  <c r="AA38" s="80"/>
      <c r="AB38" s="80"/>
      <c r="AC38" s="80"/>
      <c r="AD38" s="80"/>
      <c r="AE38" s="80"/>
      <c r="AF38" s="80"/>
      <c r="AG38" s="80"/>
      <c r="AH38" s="80"/>
      <c r="AI38" s="80"/>
      <c r="AJ38" s="81"/>
      <c r="AP38" s="70"/>
      <c r="AQ38" s="70"/>
      <c r="AR38" s="70"/>
      <c r="AS38" s="70"/>
      <c r="AT38" s="70"/>
      <c r="AU38" s="70"/>
      <c r="AV38" s="70"/>
      <c r="AW38" s="71"/>
      <c r="AX38" s="72"/>
      <c r="AY38" s="70"/>
      <c r="AZ38" s="70"/>
      <c r="BA38" s="73"/>
      <c r="BB38" s="73"/>
      <c r="BC38" s="74"/>
    </row>
    <row r="39" spans="1:55" s="60" customFormat="1" ht="54" customHeight="1" thickBot="1" x14ac:dyDescent="0.3">
      <c r="A39" s="94" t="s">
        <v>30</v>
      </c>
      <c r="B39" s="95"/>
      <c r="C39" s="95"/>
      <c r="D39" s="58">
        <f t="shared" si="4"/>
        <v>0</v>
      </c>
      <c r="E39" s="75">
        <f t="shared" si="5"/>
        <v>0</v>
      </c>
      <c r="F39" s="82" t="s">
        <v>40</v>
      </c>
      <c r="G39" s="83"/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83"/>
      <c r="AB39" s="83"/>
      <c r="AC39" s="83"/>
      <c r="AD39" s="83"/>
      <c r="AE39" s="83"/>
      <c r="AF39" s="83"/>
      <c r="AG39" s="83"/>
      <c r="AH39" s="83"/>
      <c r="AI39" s="83"/>
      <c r="AJ39" s="83"/>
      <c r="AP39" s="47"/>
      <c r="AQ39" s="47"/>
      <c r="AR39" s="47"/>
      <c r="AS39" s="47"/>
      <c r="AT39" s="47"/>
      <c r="AU39" s="47"/>
      <c r="AV39" s="47"/>
      <c r="AW39" s="50"/>
      <c r="AX39" s="49"/>
      <c r="AY39" s="49"/>
      <c r="AZ39" s="50"/>
      <c r="BA39" s="50"/>
      <c r="BB39" s="50"/>
      <c r="BC39" s="61"/>
    </row>
    <row r="40" spans="1:55" s="52" customFormat="1" ht="29.25" customHeight="1" thickBot="1" x14ac:dyDescent="0.3">
      <c r="A40" s="92" t="s">
        <v>31</v>
      </c>
      <c r="B40" s="93"/>
      <c r="C40" s="93"/>
      <c r="D40" s="63">
        <f t="shared" si="4"/>
        <v>0</v>
      </c>
      <c r="E40" s="75">
        <f t="shared" si="5"/>
        <v>0</v>
      </c>
      <c r="F40" s="84" t="s">
        <v>47</v>
      </c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5"/>
      <c r="AP40" s="53"/>
      <c r="AQ40" s="53"/>
      <c r="AR40" s="53"/>
      <c r="AS40" s="53"/>
      <c r="AT40" s="53"/>
      <c r="AU40" s="53"/>
      <c r="AV40" s="53"/>
      <c r="AW40" s="56"/>
      <c r="AX40" s="55"/>
      <c r="AY40" s="56"/>
      <c r="AZ40" s="55"/>
      <c r="BA40" s="55"/>
      <c r="BB40" s="55"/>
      <c r="BC40" s="57"/>
    </row>
    <row r="41" spans="1:55" ht="31.5" customHeight="1" thickBot="1" x14ac:dyDescent="0.3">
      <c r="A41" s="94" t="s">
        <v>32</v>
      </c>
      <c r="B41" s="95"/>
      <c r="C41" s="96"/>
      <c r="D41" s="59">
        <f t="shared" si="4"/>
        <v>0</v>
      </c>
      <c r="E41" s="75">
        <f t="shared" si="5"/>
        <v>0</v>
      </c>
      <c r="F41" s="86" t="s">
        <v>41</v>
      </c>
      <c r="G41" s="86"/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7"/>
      <c r="AP41" s="47"/>
      <c r="AQ41" s="47"/>
      <c r="AR41" s="47"/>
      <c r="AS41" s="47"/>
      <c r="AT41" s="47"/>
      <c r="AU41" s="47"/>
      <c r="AV41" s="47"/>
      <c r="AW41" s="50"/>
      <c r="AX41" s="49"/>
      <c r="AY41" s="50"/>
      <c r="AZ41" s="49"/>
      <c r="BA41" s="49"/>
      <c r="BB41" s="49"/>
      <c r="BC41" s="12"/>
    </row>
    <row r="42" spans="1:55" ht="44.25" customHeight="1" thickBot="1" x14ac:dyDescent="0.3">
      <c r="A42" s="111" t="s">
        <v>33</v>
      </c>
      <c r="B42" s="112"/>
      <c r="C42" s="113"/>
      <c r="D42" s="63">
        <f t="shared" si="4"/>
        <v>0</v>
      </c>
      <c r="E42" s="75">
        <f t="shared" si="5"/>
        <v>0</v>
      </c>
      <c r="F42" s="86" t="s">
        <v>42</v>
      </c>
      <c r="G42" s="86"/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86"/>
      <c r="AE42" s="86"/>
      <c r="AF42" s="86"/>
      <c r="AG42" s="86"/>
      <c r="AH42" s="86"/>
      <c r="AI42" s="86"/>
      <c r="AJ42" s="87"/>
      <c r="AW42" s="12"/>
      <c r="AX42" s="14"/>
      <c r="AY42" s="12"/>
      <c r="AZ42" s="14"/>
      <c r="BA42" s="12"/>
      <c r="BB42" s="12"/>
      <c r="BC42" s="12"/>
    </row>
    <row r="43" spans="1:55" ht="15" customHeight="1" x14ac:dyDescent="0.25">
      <c r="A43" s="51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AW43" s="12"/>
      <c r="AX43" s="12"/>
      <c r="AY43" s="12"/>
      <c r="AZ43" s="12"/>
      <c r="BA43" s="12"/>
      <c r="BB43" s="12"/>
      <c r="BC43" s="12"/>
    </row>
    <row r="44" spans="1:55" ht="16.5" customHeight="1" x14ac:dyDescent="0.25">
      <c r="A44" s="51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AW44" s="12"/>
      <c r="AX44" s="12"/>
      <c r="AY44" s="12"/>
      <c r="AZ44" s="12"/>
      <c r="BA44" s="12"/>
      <c r="BB44" s="12"/>
      <c r="BC44" s="12"/>
    </row>
    <row r="45" spans="1:55" x14ac:dyDescent="0.25">
      <c r="AW45" s="12"/>
      <c r="AX45" s="12"/>
      <c r="AY45" s="12"/>
      <c r="AZ45" s="12"/>
      <c r="BA45" s="12"/>
      <c r="BB45" s="12"/>
      <c r="BC45" s="12"/>
    </row>
  </sheetData>
  <sheetProtection algorithmName="SHA-512" hashValue="lWp7uPrzwHPaWsyXq3GZQn1B1qfYT5wj4NX+7b7NhxjuoiVAyhBbMUOLCECrUVJ1JY0Lc4PD5biH8zBAj3zgQg==" saltValue="vc5++LVRrOBIXHe1A0qS6g==" spinCount="100000" sheet="1" objects="1" scenarios="1"/>
  <mergeCells count="33">
    <mergeCell ref="A37:C37"/>
    <mergeCell ref="A38:C38"/>
    <mergeCell ref="A39:C39"/>
    <mergeCell ref="A42:C42"/>
    <mergeCell ref="F35:AJ35"/>
    <mergeCell ref="F36:AJ36"/>
    <mergeCell ref="F37:AI37"/>
    <mergeCell ref="A1:A2"/>
    <mergeCell ref="B1:L2"/>
    <mergeCell ref="A3:L3"/>
    <mergeCell ref="A13:C13"/>
    <mergeCell ref="A14:C14"/>
    <mergeCell ref="F42:AJ42"/>
    <mergeCell ref="A20:C20"/>
    <mergeCell ref="A21:C21"/>
    <mergeCell ref="AW6:AX6"/>
    <mergeCell ref="A40:C40"/>
    <mergeCell ref="A41:C41"/>
    <mergeCell ref="A15:C15"/>
    <mergeCell ref="A16:C16"/>
    <mergeCell ref="A17:C17"/>
    <mergeCell ref="A18:C18"/>
    <mergeCell ref="A19:C19"/>
    <mergeCell ref="F34:AJ34"/>
    <mergeCell ref="A33:C33"/>
    <mergeCell ref="A34:C34"/>
    <mergeCell ref="A35:C35"/>
    <mergeCell ref="A36:C36"/>
    <mergeCell ref="F33:AJ33"/>
    <mergeCell ref="F38:AJ38"/>
    <mergeCell ref="F39:AJ39"/>
    <mergeCell ref="F40:AJ40"/>
    <mergeCell ref="F41:AJ41"/>
  </mergeCells>
  <pageMargins left="0.7" right="0.7" top="0.75" bottom="0.75" header="0.3" footer="0.3"/>
  <pageSetup paperSize="9" orientation="portrait" horizontalDpi="0" verticalDpi="0" r:id="rId1"/>
  <ignoredErrors>
    <ignoredError sqref="T10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ответы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 Селевин</dc:creator>
  <cp:lastModifiedBy>Александр Селевин</cp:lastModifiedBy>
  <dcterms:created xsi:type="dcterms:W3CDTF">2024-04-28T07:36:59Z</dcterms:created>
  <dcterms:modified xsi:type="dcterms:W3CDTF">2024-07-10T12:43:56Z</dcterms:modified>
</cp:coreProperties>
</file>