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Документы\тесты\неопубликованные\ПМ Вагин\"/>
    </mc:Choice>
  </mc:AlternateContent>
  <xr:revisionPtr revIDLastSave="0" documentId="8_{1DE3465E-3D86-49E8-B5F2-279DB018B71A}" xr6:coauthVersionLast="36" xr6:coauthVersionMax="36" xr10:uidLastSave="{00000000-0000-0000-0000-000000000000}"/>
  <workbookProtection lockStructure="1"/>
  <bookViews>
    <workbookView xWindow="0" yWindow="0" windowWidth="28485" windowHeight="10920" firstSheet="1" activeTab="1" xr2:uid="{948E1CC8-9732-4DEC-B9FF-37DE7E2029C6}"/>
  </bookViews>
  <sheets>
    <sheet name="Лист1" sheetId="1" state="hidden" r:id="rId1"/>
    <sheet name="Ответы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4" l="1"/>
  <c r="V11" i="4"/>
  <c r="U11" i="4"/>
  <c r="T11" i="4"/>
  <c r="S11" i="4"/>
  <c r="W10" i="4"/>
  <c r="V10" i="4"/>
  <c r="U10" i="4"/>
  <c r="T10" i="4"/>
  <c r="S10" i="4"/>
  <c r="W9" i="4"/>
  <c r="V9" i="4"/>
  <c r="U9" i="4"/>
  <c r="T9" i="4"/>
  <c r="S9" i="4"/>
  <c r="W8" i="4"/>
  <c r="V8" i="4"/>
  <c r="U8" i="4"/>
  <c r="T8" i="4"/>
  <c r="S8" i="4"/>
  <c r="W7" i="4"/>
  <c r="V7" i="4"/>
  <c r="U7" i="4"/>
  <c r="T7" i="4"/>
  <c r="S7" i="4"/>
  <c r="W6" i="4"/>
  <c r="V6" i="4"/>
  <c r="U6" i="4"/>
  <c r="T6" i="4"/>
  <c r="S6" i="4"/>
  <c r="W5" i="4"/>
  <c r="V5" i="4"/>
  <c r="U5" i="4"/>
  <c r="T5" i="4"/>
  <c r="S5" i="4"/>
  <c r="W4" i="4"/>
  <c r="V4" i="4"/>
  <c r="U4" i="4"/>
  <c r="T4" i="4"/>
  <c r="S4" i="4"/>
  <c r="W3" i="4"/>
  <c r="V3" i="4"/>
  <c r="U3" i="4"/>
  <c r="T3" i="4"/>
  <c r="S3" i="4"/>
  <c r="X6" i="4" l="1"/>
  <c r="X5" i="4"/>
  <c r="X4" i="4"/>
  <c r="X3" i="4"/>
  <c r="X11" i="4"/>
  <c r="X10" i="4"/>
  <c r="X9" i="4"/>
  <c r="X8" i="4"/>
  <c r="X7" i="4"/>
  <c r="P3" i="1"/>
  <c r="Y3" i="4" l="1"/>
  <c r="I15" i="4"/>
  <c r="Y5" i="4"/>
  <c r="I17" i="4"/>
  <c r="Y8" i="4"/>
  <c r="I20" i="4"/>
  <c r="Y9" i="4"/>
  <c r="I21" i="4"/>
  <c r="Y10" i="4"/>
  <c r="I22" i="4"/>
  <c r="Y11" i="4"/>
  <c r="I23" i="4"/>
  <c r="Y4" i="4"/>
  <c r="I16" i="4"/>
  <c r="Y7" i="4"/>
  <c r="I19" i="4"/>
  <c r="Y6" i="4"/>
  <c r="I18" i="4"/>
  <c r="AC4" i="1"/>
  <c r="AC5" i="1"/>
  <c r="AC6" i="1"/>
  <c r="AC7" i="1"/>
  <c r="AC8" i="1"/>
  <c r="AC9" i="1"/>
  <c r="AC10" i="1"/>
  <c r="AC3" i="1"/>
  <c r="X10" i="1"/>
  <c r="W10" i="1"/>
  <c r="X9" i="1"/>
  <c r="V10" i="1"/>
  <c r="U10" i="1"/>
  <c r="U9" i="1"/>
  <c r="T10" i="1"/>
  <c r="S10" i="1"/>
  <c r="S9" i="1"/>
  <c r="R10" i="1"/>
  <c r="Q10" i="1"/>
  <c r="R9" i="1"/>
  <c r="P10" i="1"/>
  <c r="P9" i="1"/>
  <c r="AB9" i="1"/>
  <c r="AA9" i="1"/>
  <c r="Z9" i="1"/>
  <c r="Y8" i="1"/>
  <c r="Y9" i="1"/>
  <c r="W7" i="1"/>
  <c r="W9" i="1"/>
  <c r="V3" i="1"/>
  <c r="V9" i="1"/>
  <c r="T9" i="1"/>
  <c r="V8" i="1"/>
  <c r="T8" i="1"/>
  <c r="R8" i="1"/>
  <c r="Q9" i="1"/>
  <c r="Q8" i="1"/>
  <c r="P8" i="1"/>
  <c r="X8" i="1"/>
  <c r="Z5" i="1"/>
  <c r="W8" i="1"/>
  <c r="V7" i="1"/>
  <c r="S7" i="1"/>
  <c r="U8" i="1"/>
  <c r="T7" i="1"/>
  <c r="S8" i="1"/>
  <c r="R7" i="1"/>
  <c r="P7" i="1"/>
  <c r="Y3" i="1"/>
  <c r="U7" i="1"/>
  <c r="T5" i="1"/>
  <c r="S5" i="1"/>
  <c r="R6" i="1"/>
  <c r="Q7" i="1"/>
  <c r="P6" i="1"/>
  <c r="T6" i="1"/>
  <c r="S6" i="1"/>
  <c r="R5" i="1"/>
  <c r="Q6" i="1"/>
  <c r="P5" i="1"/>
  <c r="X4" i="1"/>
  <c r="Y5" i="1"/>
  <c r="W4" i="1"/>
  <c r="X5" i="1"/>
  <c r="V4" i="1"/>
  <c r="W5" i="1"/>
  <c r="V5" i="1"/>
  <c r="U5" i="1"/>
  <c r="T3" i="1"/>
  <c r="S4" i="1"/>
  <c r="Q5" i="1"/>
  <c r="Q4" i="1"/>
  <c r="P4" i="1"/>
  <c r="X3" i="1"/>
  <c r="W3" i="1"/>
  <c r="U4" i="1"/>
  <c r="T4" i="1"/>
  <c r="R4" i="1"/>
  <c r="R3" i="1"/>
  <c r="Q3" i="1"/>
  <c r="J23" i="4" l="1"/>
  <c r="AK11" i="4"/>
  <c r="AJ11" i="4"/>
  <c r="AI11" i="4"/>
  <c r="AH11" i="4"/>
  <c r="AG11" i="4"/>
  <c r="D36" i="4"/>
  <c r="E36" i="4" s="1"/>
  <c r="J22" i="4"/>
  <c r="D35" i="4"/>
  <c r="E35" i="4" s="1"/>
  <c r="AJ10" i="4"/>
  <c r="AH10" i="4"/>
  <c r="AK10" i="4"/>
  <c r="AI10" i="4"/>
  <c r="AG10" i="4"/>
  <c r="J21" i="4"/>
  <c r="AK9" i="4"/>
  <c r="AH9" i="4"/>
  <c r="AJ9" i="4"/>
  <c r="AG9" i="4"/>
  <c r="AI9" i="4"/>
  <c r="D34" i="4"/>
  <c r="E34" i="4" s="1"/>
  <c r="J20" i="4"/>
  <c r="D33" i="4"/>
  <c r="E33" i="4" s="1"/>
  <c r="AJ8" i="4"/>
  <c r="AH8" i="4"/>
  <c r="AK8" i="4"/>
  <c r="AI8" i="4"/>
  <c r="AG8" i="4"/>
  <c r="J19" i="4"/>
  <c r="D32" i="4"/>
  <c r="E32" i="4" s="1"/>
  <c r="AJ7" i="4"/>
  <c r="AH7" i="4"/>
  <c r="AI7" i="4"/>
  <c r="AG7" i="4"/>
  <c r="AK7" i="4"/>
  <c r="J18" i="4"/>
  <c r="D31" i="4"/>
  <c r="E31" i="4" s="1"/>
  <c r="AJ6" i="4"/>
  <c r="AH6" i="4"/>
  <c r="AG6" i="4"/>
  <c r="AK6" i="4"/>
  <c r="AI6" i="4"/>
  <c r="J17" i="4"/>
  <c r="D30" i="4"/>
  <c r="E30" i="4" s="1"/>
  <c r="AH5" i="4"/>
  <c r="AI5" i="4"/>
  <c r="AJ5" i="4"/>
  <c r="AG5" i="4"/>
  <c r="AK5" i="4"/>
  <c r="J16" i="4"/>
  <c r="AI4" i="4"/>
  <c r="D29" i="4"/>
  <c r="E29" i="4" s="1"/>
  <c r="AK4" i="4"/>
  <c r="AJ4" i="4"/>
  <c r="AH4" i="4"/>
  <c r="AG4" i="4"/>
  <c r="J15" i="4"/>
  <c r="AJ3" i="4"/>
  <c r="AI3" i="4"/>
  <c r="AH3" i="4"/>
  <c r="AG3" i="4"/>
  <c r="D28" i="4"/>
  <c r="E28" i="4" s="1"/>
  <c r="AK3" i="4"/>
  <c r="U3" i="1"/>
  <c r="S3" i="1"/>
  <c r="AL6" i="4" l="1"/>
  <c r="K18" i="4" s="1"/>
  <c r="AL10" i="4"/>
  <c r="K22" i="4" s="1"/>
  <c r="AL9" i="4"/>
  <c r="K21" i="4" s="1"/>
  <c r="AL11" i="4"/>
  <c r="K23" i="4" s="1"/>
  <c r="AL7" i="4"/>
  <c r="K19" i="4" s="1"/>
  <c r="AL8" i="4"/>
  <c r="K20" i="4" s="1"/>
  <c r="AL5" i="4"/>
  <c r="K17" i="4" s="1"/>
  <c r="AL4" i="4"/>
  <c r="K16" i="4" s="1"/>
  <c r="AL3" i="4"/>
  <c r="K15" i="4" s="1"/>
</calcChain>
</file>

<file path=xl/sharedStrings.xml><?xml version="1.0" encoding="utf-8"?>
<sst xmlns="http://schemas.openxmlformats.org/spreadsheetml/2006/main" count="91" uniqueCount="63">
  <si>
    <t>Шкала</t>
  </si>
  <si>
    <t>Прямые утверждения</t>
  </si>
  <si>
    <t>Обратные утверждения</t>
  </si>
  <si>
    <t>Коэффициент</t>
  </si>
  <si>
    <t>Физическая агрессия</t>
  </si>
  <si>
    <t>1, 25, 33, 48, 55, 62, 68</t>
  </si>
  <si>
    <t>9, 17, 41</t>
  </si>
  <si>
    <t>Косвенная агрессия</t>
  </si>
  <si>
    <t>2, 18, 34, 42, 56, 63</t>
  </si>
  <si>
    <t>10, 26, 49</t>
  </si>
  <si>
    <t>Раздражение</t>
  </si>
  <si>
    <t>3, 19, 27, 43, 50, 57, 64, 72</t>
  </si>
  <si>
    <t>11, 35, 69</t>
  </si>
  <si>
    <t>Негативизм</t>
  </si>
  <si>
    <t>4, 12, 20, 23, 36</t>
  </si>
  <si>
    <t>Обида</t>
  </si>
  <si>
    <t>5, 13, 21, 29, 37, 51, 58</t>
  </si>
  <si>
    <t>Подозрительность</t>
  </si>
  <si>
    <t>6, 14, 22, 30, 38, 45, 52, 59</t>
  </si>
  <si>
    <t>65, 70</t>
  </si>
  <si>
    <t>Вербальная агрессия</t>
  </si>
  <si>
    <t>7, 15, 28, 31, 46, 53, 60, 71, 73</t>
  </si>
  <si>
    <t>39, 66, 74, 75</t>
  </si>
  <si>
    <t>Чувство вины</t>
  </si>
  <si>
    <t>8, 16, 24, 32, 40, 47, 54, 61, 67</t>
  </si>
  <si>
    <t>сырой балл</t>
  </si>
  <si>
    <t>Шкалы</t>
  </si>
  <si>
    <t>Вопрос №</t>
  </si>
  <si>
    <t>Ответ</t>
  </si>
  <si>
    <t>оценка уровня</t>
  </si>
  <si>
    <t>Методика диагностики суицидальных наклонностей «Противосуицидальная мотивация» (Ю.Р. Вагин).</t>
  </si>
  <si>
    <t>Введите ответ на каждый из вопросов (из бланка ответов): "да" – 3 балла, "частично" - 2 балла, "сомневаюсь" -1 балл, "нет" - 0 баллов.</t>
  </si>
  <si>
    <t>I. Провитальная мотивация (страх смерти).</t>
  </si>
  <si>
    <t>II. Религиозная мотивация.</t>
  </si>
  <si>
    <t>Религиозная мотивация.</t>
  </si>
  <si>
    <t>Провитальная мотивация</t>
  </si>
  <si>
    <t>III. Этическая мотивация (чувство долга перед близкими людьми).</t>
  </si>
  <si>
    <t>Этическая мотивация</t>
  </si>
  <si>
    <t>IV. Моральная мотивация (личное негативное отношение к суицидальной модели поведения).</t>
  </si>
  <si>
    <t xml:space="preserve">Моральная мотивация </t>
  </si>
  <si>
    <t>V. Эстетическая мотивация.</t>
  </si>
  <si>
    <t>Эстетическая мотивация.</t>
  </si>
  <si>
    <t>VI. Нарциссическая мотивация (любовь к себе).</t>
  </si>
  <si>
    <t>Нарциссическая мотивация</t>
  </si>
  <si>
    <t>VII. Мотивация когнитивной надежды (надежда как-то разрешить ситуацию, найти выход).</t>
  </si>
  <si>
    <t>Мотивация когнитивной надежды</t>
  </si>
  <si>
    <t>VIII. Мотивация временной инфляции (ожидание, что со временем что-то может измениться к лучшему).</t>
  </si>
  <si>
    <t>Мотивация временной инфляции</t>
  </si>
  <si>
    <t>Мотивация финальной неопределенности</t>
  </si>
  <si>
    <t>баллы</t>
  </si>
  <si>
    <t>%</t>
  </si>
  <si>
    <t>макс</t>
  </si>
  <si>
    <t>IX. Мотивация финальной неопределенности (неуверенность, что удастся умереть).</t>
  </si>
  <si>
    <t>набр. Балл</t>
  </si>
  <si>
    <t>низкий</t>
  </si>
  <si>
    <t>пониженный</t>
  </si>
  <si>
    <t>средний</t>
  </si>
  <si>
    <t>повышенный</t>
  </si>
  <si>
    <t>высокий</t>
  </si>
  <si>
    <t>Результаты тестирования</t>
  </si>
  <si>
    <t>% от Макс.</t>
  </si>
  <si>
    <t xml:space="preserve">Набрано в % </t>
  </si>
  <si>
    <t>Выше средней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</si>
</sst>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rgb="FF1A1A1A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10"/>
    </xf>
    <xf numFmtId="0" fontId="2" fillId="0" borderId="0" xfId="0" applyFont="1" applyAlignment="1">
      <alignment horizontal="left" vertical="center" indent="5"/>
    </xf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0" borderId="2" xfId="0" applyBorder="1"/>
    <xf numFmtId="0" fontId="0" fillId="2" borderId="2" xfId="0" applyFill="1" applyBorder="1"/>
    <xf numFmtId="0" fontId="0" fillId="2" borderId="3" xfId="0" applyFill="1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1" xfId="0" applyFill="1" applyBorder="1"/>
    <xf numFmtId="0" fontId="0" fillId="0" borderId="0" xfId="0" applyBorder="1"/>
    <xf numFmtId="0" fontId="3" fillId="0" borderId="0" xfId="0" applyFont="1" applyBorder="1" applyAlignment="1"/>
    <xf numFmtId="0" fontId="0" fillId="0" borderId="0" xfId="0" applyFill="1" applyBorder="1" applyAlignment="1"/>
    <xf numFmtId="0" fontId="0" fillId="0" borderId="0" xfId="0" applyBorder="1" applyAlignment="1"/>
    <xf numFmtId="0" fontId="7" fillId="0" borderId="0" xfId="0" applyFont="1"/>
    <xf numFmtId="0" fontId="1" fillId="0" borderId="0" xfId="0" applyFont="1" applyFill="1" applyBorder="1" applyAlignment="1">
      <alignment horizontal="center"/>
    </xf>
    <xf numFmtId="0" fontId="0" fillId="3" borderId="16" xfId="0" applyFill="1" applyBorder="1" applyAlignment="1"/>
    <xf numFmtId="0" fontId="0" fillId="0" borderId="3" xfId="0" applyFill="1" applyBorder="1"/>
    <xf numFmtId="0" fontId="0" fillId="0" borderId="0" xfId="0" applyFill="1" applyBorder="1"/>
    <xf numFmtId="0" fontId="8" fillId="0" borderId="0" xfId="0" applyFont="1" applyFill="1" applyAlignment="1">
      <alignment horizontal="left" vertical="center" wrapText="1"/>
    </xf>
    <xf numFmtId="9" fontId="0" fillId="0" borderId="1" xfId="0" applyNumberFormat="1" applyFill="1" applyBorder="1"/>
    <xf numFmtId="0" fontId="9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6" fillId="0" borderId="0" xfId="0" applyFont="1" applyFill="1" applyBorder="1" applyAlignment="1"/>
    <xf numFmtId="9" fontId="1" fillId="4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0" fontId="0" fillId="0" borderId="3" xfId="0" applyBorder="1"/>
    <xf numFmtId="0" fontId="11" fillId="3" borderId="6" xfId="0" applyFont="1" applyFill="1" applyBorder="1" applyAlignment="1">
      <alignment horizontal="center"/>
    </xf>
    <xf numFmtId="0" fontId="11" fillId="0" borderId="7" xfId="0" applyFont="1" applyBorder="1" applyAlignment="1" applyProtection="1">
      <alignment horizontal="center"/>
      <protection locked="0"/>
    </xf>
    <xf numFmtId="0" fontId="11" fillId="3" borderId="7" xfId="0" applyFont="1" applyFill="1" applyBorder="1" applyAlignment="1">
      <alignment horizontal="center"/>
    </xf>
    <xf numFmtId="0" fontId="11" fillId="0" borderId="8" xfId="0" applyFont="1" applyBorder="1" applyAlignment="1" applyProtection="1">
      <alignment horizontal="center"/>
      <protection locked="0"/>
    </xf>
    <xf numFmtId="0" fontId="11" fillId="4" borderId="4" xfId="0" applyFont="1" applyFill="1" applyBorder="1" applyAlignment="1">
      <alignment horizontal="center" vertical="center"/>
    </xf>
    <xf numFmtId="9" fontId="11" fillId="4" borderId="5" xfId="0" applyNumberFormat="1" applyFont="1" applyFill="1" applyBorder="1" applyAlignment="1">
      <alignment horizontal="center" vertical="center"/>
    </xf>
    <xf numFmtId="9" fontId="11" fillId="4" borderId="4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12" fillId="3" borderId="14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2" fillId="3" borderId="9" xfId="0" applyFont="1" applyFill="1" applyBorder="1" applyAlignment="1">
      <alignment horizontal="left" wrapText="1"/>
    </xf>
    <xf numFmtId="0" fontId="12" fillId="3" borderId="14" xfId="0" applyFont="1" applyFill="1" applyBorder="1" applyAlignment="1">
      <alignment horizontal="left" wrapText="1"/>
    </xf>
    <xf numFmtId="0" fontId="12" fillId="3" borderId="15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wrapText="1"/>
    </xf>
    <xf numFmtId="9" fontId="1" fillId="4" borderId="2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Диагностика суицидальных наклонностей по мотивациям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Ответы!$D$27</c:f>
              <c:strCache>
                <c:ptCount val="1"/>
                <c:pt idx="0">
                  <c:v>Набрано в %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Ответы!$A$28:$A$36</c:f>
              <c:strCache>
                <c:ptCount val="9"/>
                <c:pt idx="0">
                  <c:v>Провитальная мотивация</c:v>
                </c:pt>
                <c:pt idx="1">
                  <c:v>Религиозная мотивация.</c:v>
                </c:pt>
                <c:pt idx="2">
                  <c:v>Этическая мотивация</c:v>
                </c:pt>
                <c:pt idx="3">
                  <c:v>Моральная мотивация </c:v>
                </c:pt>
                <c:pt idx="4">
                  <c:v>Эстетическая мотивация.</c:v>
                </c:pt>
                <c:pt idx="5">
                  <c:v>Нарциссическая мотивация</c:v>
                </c:pt>
                <c:pt idx="6">
                  <c:v>Мотивация когнитивной надежды</c:v>
                </c:pt>
                <c:pt idx="7">
                  <c:v>Мотивация временной инфляции</c:v>
                </c:pt>
                <c:pt idx="8">
                  <c:v>Мотивация финальной неопределенности</c:v>
                </c:pt>
              </c:strCache>
            </c:strRef>
          </c:cat>
          <c:val>
            <c:numRef>
              <c:f>Ответы!$D$28:$D$36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A1-4051-A013-D3C84DBECADB}"/>
            </c:ext>
          </c:extLst>
        </c:ser>
        <c:ser>
          <c:idx val="3"/>
          <c:order val="3"/>
          <c:tx>
            <c:strRef>
              <c:f>Ответы!$E$27</c:f>
              <c:strCache>
                <c:ptCount val="1"/>
                <c:pt idx="0">
                  <c:v>Выше средней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Ответы!$A$28:$A$36</c:f>
              <c:strCache>
                <c:ptCount val="9"/>
                <c:pt idx="0">
                  <c:v>Провитальная мотивация</c:v>
                </c:pt>
                <c:pt idx="1">
                  <c:v>Религиозная мотивация.</c:v>
                </c:pt>
                <c:pt idx="2">
                  <c:v>Этическая мотивация</c:v>
                </c:pt>
                <c:pt idx="3">
                  <c:v>Моральная мотивация </c:v>
                </c:pt>
                <c:pt idx="4">
                  <c:v>Эстетическая мотивация.</c:v>
                </c:pt>
                <c:pt idx="5">
                  <c:v>Нарциссическая мотивация</c:v>
                </c:pt>
                <c:pt idx="6">
                  <c:v>Мотивация когнитивной надежды</c:v>
                </c:pt>
                <c:pt idx="7">
                  <c:v>Мотивация временной инфляции</c:v>
                </c:pt>
                <c:pt idx="8">
                  <c:v>Мотивация финальной неопределенности</c:v>
                </c:pt>
              </c:strCache>
            </c:strRef>
          </c:cat>
          <c:val>
            <c:numRef>
              <c:f>Ответы!$E$28:$E$36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9-4385-B7CA-8A39AA8C2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9803487"/>
        <c:axId val="192854003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Ответы!$B$27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Ответы!$A$28:$A$36</c15:sqref>
                        </c15:formulaRef>
                      </c:ext>
                    </c:extLst>
                    <c:strCache>
                      <c:ptCount val="9"/>
                      <c:pt idx="0">
                        <c:v>Провитальная мотивация</c:v>
                      </c:pt>
                      <c:pt idx="1">
                        <c:v>Религиозная мотивация.</c:v>
                      </c:pt>
                      <c:pt idx="2">
                        <c:v>Этическая мотивация</c:v>
                      </c:pt>
                      <c:pt idx="3">
                        <c:v>Моральная мотивация </c:v>
                      </c:pt>
                      <c:pt idx="4">
                        <c:v>Эстетическая мотивация.</c:v>
                      </c:pt>
                      <c:pt idx="5">
                        <c:v>Нарциссическая мотивация</c:v>
                      </c:pt>
                      <c:pt idx="6">
                        <c:v>Мотивация когнитивной надежды</c:v>
                      </c:pt>
                      <c:pt idx="7">
                        <c:v>Мотивация временной инфляции</c:v>
                      </c:pt>
                      <c:pt idx="8">
                        <c:v>Мотивация финальной неопределенности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Ответы!$B$28:$B$36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0A1-4051-A013-D3C84DBECAD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Ответы!$C$27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Ответы!$A$28:$A$36</c15:sqref>
                        </c15:formulaRef>
                      </c:ext>
                    </c:extLst>
                    <c:strCache>
                      <c:ptCount val="9"/>
                      <c:pt idx="0">
                        <c:v>Провитальная мотивация</c:v>
                      </c:pt>
                      <c:pt idx="1">
                        <c:v>Религиозная мотивация.</c:v>
                      </c:pt>
                      <c:pt idx="2">
                        <c:v>Этическая мотивация</c:v>
                      </c:pt>
                      <c:pt idx="3">
                        <c:v>Моральная мотивация </c:v>
                      </c:pt>
                      <c:pt idx="4">
                        <c:v>Эстетическая мотивация.</c:v>
                      </c:pt>
                      <c:pt idx="5">
                        <c:v>Нарциссическая мотивация</c:v>
                      </c:pt>
                      <c:pt idx="6">
                        <c:v>Мотивация когнитивной надежды</c:v>
                      </c:pt>
                      <c:pt idx="7">
                        <c:v>Мотивация временной инфляции</c:v>
                      </c:pt>
                      <c:pt idx="8">
                        <c:v>Мотивация финальной неопределенности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Ответы!$C$28:$C$36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0A1-4051-A013-D3C84DBECADB}"/>
                  </c:ext>
                </c:extLst>
              </c15:ser>
            </c15:filteredBarSeries>
          </c:ext>
        </c:extLst>
      </c:barChart>
      <c:catAx>
        <c:axId val="1899803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8540031"/>
        <c:crossesAt val="0"/>
        <c:auto val="1"/>
        <c:lblAlgn val="ctr"/>
        <c:lblOffset val="100"/>
        <c:noMultiLvlLbl val="0"/>
      </c:catAx>
      <c:valAx>
        <c:axId val="1928540031"/>
        <c:scaling>
          <c:orientation val="minMax"/>
          <c:max val="1"/>
        </c:scaling>
        <c:delete val="0"/>
        <c:axPos val="l"/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9980348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76201</xdr:rowOff>
    </xdr:from>
    <xdr:to>
      <xdr:col>0</xdr:col>
      <xdr:colOff>438150</xdr:colOff>
      <xdr:row>0</xdr:row>
      <xdr:rowOff>453391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B0DB747-C60B-4507-87ED-DAB09486A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1"/>
          <a:ext cx="285750" cy="37719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24</xdr:row>
      <xdr:rowOff>0</xdr:rowOff>
    </xdr:from>
    <xdr:to>
      <xdr:col>38</xdr:col>
      <xdr:colOff>28575</xdr:colOff>
      <xdr:row>50</xdr:row>
      <xdr:rowOff>1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D5F1D706-69DE-479D-9518-112D2F753F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C0CA8-3234-4E16-BFAB-D5D411663637}">
  <dimension ref="B2:AE35"/>
  <sheetViews>
    <sheetView topLeftCell="H1" workbookViewId="0">
      <selection activeCell="AC3" sqref="AC3"/>
    </sheetView>
  </sheetViews>
  <sheetFormatPr defaultRowHeight="15" x14ac:dyDescent="0.25"/>
  <cols>
    <col min="13" max="13" width="25" customWidth="1"/>
    <col min="14" max="14" width="29.140625" customWidth="1"/>
    <col min="15" max="15" width="23" customWidth="1"/>
  </cols>
  <sheetData>
    <row r="2" spans="2:29" x14ac:dyDescent="0.25">
      <c r="O2" s="7" t="s">
        <v>0</v>
      </c>
      <c r="AC2" t="s">
        <v>25</v>
      </c>
    </row>
    <row r="3" spans="2:29" x14ac:dyDescent="0.25">
      <c r="B3" s="2">
        <v>1</v>
      </c>
      <c r="C3" s="2">
        <v>1</v>
      </c>
      <c r="D3" s="2">
        <v>16</v>
      </c>
      <c r="E3" s="2">
        <v>1</v>
      </c>
      <c r="F3" s="2">
        <v>31</v>
      </c>
      <c r="G3" s="2">
        <v>1</v>
      </c>
      <c r="H3" s="2">
        <v>46</v>
      </c>
      <c r="I3" s="2">
        <v>1</v>
      </c>
      <c r="J3" s="2">
        <v>61</v>
      </c>
      <c r="K3" s="2">
        <v>1</v>
      </c>
      <c r="O3" s="7" t="s">
        <v>4</v>
      </c>
      <c r="P3" s="1">
        <f t="shared" ref="P3:P10" si="0">IF(C3=1,1,IF(C3=2,0,""))</f>
        <v>1</v>
      </c>
      <c r="Q3" s="1">
        <f>IF(E12=1,1,IF(E12=2,0,""))</f>
        <v>1</v>
      </c>
      <c r="R3" s="1">
        <f>IF(G5=1,1,IF(G5=2,0,""))</f>
        <v>1</v>
      </c>
      <c r="S3" s="1">
        <f>IF(I5=1,1,IF(I5=2,0,""))</f>
        <v>1</v>
      </c>
      <c r="T3" s="1">
        <f>IF(I12=1,1,IF(I12=2,0,""))</f>
        <v>1</v>
      </c>
      <c r="U3" s="1">
        <f>IF(K4=1,1,IF(K4=2,0,""))</f>
        <v>1</v>
      </c>
      <c r="V3" s="1">
        <f>IF(K10=1,1,IF(K10=2,0,""))</f>
        <v>1</v>
      </c>
      <c r="W3" s="8">
        <f>IF(C11=2,1,IF(C11=1,0,""))</f>
        <v>1</v>
      </c>
      <c r="X3" s="8">
        <f>IF(E4=2,1,IF(E4=1,0,""))</f>
        <v>1</v>
      </c>
      <c r="Y3" s="8">
        <f>IF(G13=2,1,IF(G13=1,0,""))</f>
        <v>1</v>
      </c>
      <c r="AC3" s="12">
        <f>SUM(P3:Y3)</f>
        <v>10</v>
      </c>
    </row>
    <row r="4" spans="2:29" x14ac:dyDescent="0.25">
      <c r="B4" s="2">
        <v>2</v>
      </c>
      <c r="C4" s="2">
        <v>1</v>
      </c>
      <c r="D4" s="2">
        <v>17</v>
      </c>
      <c r="E4" s="2">
        <v>2</v>
      </c>
      <c r="F4" s="2">
        <v>32</v>
      </c>
      <c r="G4" s="2">
        <v>1</v>
      </c>
      <c r="H4" s="2">
        <v>47</v>
      </c>
      <c r="I4" s="2">
        <v>1</v>
      </c>
      <c r="J4" s="2">
        <v>62</v>
      </c>
      <c r="K4" s="2">
        <v>1</v>
      </c>
      <c r="O4" s="7" t="s">
        <v>7</v>
      </c>
      <c r="P4" s="9">
        <f t="shared" si="0"/>
        <v>1</v>
      </c>
      <c r="Q4" s="9">
        <f>IF(E5=1,1,IF(E5=2,0,""))</f>
        <v>1</v>
      </c>
      <c r="R4" s="9">
        <f>IF(G6=1,1,IF(G6=2,0,""))</f>
        <v>1</v>
      </c>
      <c r="S4" s="9">
        <f>IF(G14=1,1,IF(G14=2,0,""))</f>
        <v>1</v>
      </c>
      <c r="T4" s="9">
        <f>IF(I13=1,1,IF(I13=2,0,""))</f>
        <v>1</v>
      </c>
      <c r="U4" s="9">
        <f>IF(K5=1,1,IF(K5=2,0,""))</f>
        <v>1</v>
      </c>
      <c r="V4" s="10">
        <f>IF(C12=2,1,IF(C12=1,0,""))</f>
        <v>1</v>
      </c>
      <c r="W4" s="10">
        <f>IF(E13=2,1,IF(E13=1,0,""))</f>
        <v>1</v>
      </c>
      <c r="X4" s="10">
        <f>IF(I6=2,1,IF(I6=1,0,""))</f>
        <v>1</v>
      </c>
      <c r="AC4" s="12">
        <f t="shared" ref="AC4:AC10" si="1">SUM(P4:Y4)</f>
        <v>9</v>
      </c>
    </row>
    <row r="5" spans="2:29" x14ac:dyDescent="0.25">
      <c r="B5" s="2">
        <v>3</v>
      </c>
      <c r="C5" s="2">
        <v>1</v>
      </c>
      <c r="D5" s="2">
        <v>18</v>
      </c>
      <c r="E5" s="2">
        <v>1</v>
      </c>
      <c r="F5" s="2">
        <v>33</v>
      </c>
      <c r="G5" s="2">
        <v>1</v>
      </c>
      <c r="H5" s="2">
        <v>48</v>
      </c>
      <c r="I5" s="2">
        <v>1</v>
      </c>
      <c r="J5" s="2">
        <v>63</v>
      </c>
      <c r="K5" s="2">
        <v>1</v>
      </c>
      <c r="O5" s="7" t="s">
        <v>10</v>
      </c>
      <c r="P5" s="1">
        <f t="shared" si="0"/>
        <v>1</v>
      </c>
      <c r="Q5" s="1">
        <f>IF(E6=1,1,IF(E6=2,0,""))</f>
        <v>1</v>
      </c>
      <c r="R5" s="1">
        <f>IF(E14=1,1,IF(E14=2,0,""))</f>
        <v>1</v>
      </c>
      <c r="S5" s="1">
        <f>IF(G15=1,1,IF(G15=2,0,""))</f>
        <v>1</v>
      </c>
      <c r="T5" s="1">
        <f>IF(I7=1,1,IF(I7=2,0,""))</f>
        <v>1</v>
      </c>
      <c r="U5" s="1">
        <f>IF(I14=1,1,IF(I14=2,0,""))</f>
        <v>1</v>
      </c>
      <c r="V5" s="1">
        <f>IF(K6=1,1,IF(K6=2,0,""))</f>
        <v>1</v>
      </c>
      <c r="W5" s="1">
        <f>IF(K14=1,1,IF(K14=2,0,""))</f>
        <v>1</v>
      </c>
      <c r="X5" s="8">
        <f>IF(C13=2,1,IF(C13=1,0,""))</f>
        <v>1</v>
      </c>
      <c r="Y5" s="8">
        <f>IF(G7=2,1,IF(G7=1,0,""))</f>
        <v>1</v>
      </c>
      <c r="Z5" s="8">
        <f>IF(K11=2,1,IF(K11=1,0,""))</f>
        <v>1</v>
      </c>
      <c r="AC5" s="12">
        <f t="shared" si="1"/>
        <v>10</v>
      </c>
    </row>
    <row r="6" spans="2:29" x14ac:dyDescent="0.25">
      <c r="B6" s="2">
        <v>4</v>
      </c>
      <c r="C6" s="2">
        <v>1</v>
      </c>
      <c r="D6" s="2">
        <v>19</v>
      </c>
      <c r="E6" s="2">
        <v>1</v>
      </c>
      <c r="F6" s="2">
        <v>34</v>
      </c>
      <c r="G6" s="2">
        <v>1</v>
      </c>
      <c r="H6" s="2">
        <v>49</v>
      </c>
      <c r="I6" s="2">
        <v>2</v>
      </c>
      <c r="J6" s="2">
        <v>64</v>
      </c>
      <c r="K6" s="2">
        <v>1</v>
      </c>
      <c r="O6" s="7" t="s">
        <v>13</v>
      </c>
      <c r="P6" s="9">
        <f t="shared" si="0"/>
        <v>1</v>
      </c>
      <c r="Q6" s="9">
        <f>IF(C14=1,1,IF(C14=2,0,""))</f>
        <v>1</v>
      </c>
      <c r="R6" s="9">
        <f>IF(E7=1,1,IF(E7=2,0,""))</f>
        <v>1</v>
      </c>
      <c r="S6" s="9">
        <f>IF(E10=1,1,IF(E10=2,0,""))</f>
        <v>1</v>
      </c>
      <c r="T6" s="9">
        <f>IF(G8=1,1,IF(G8=2,0,""))</f>
        <v>1</v>
      </c>
      <c r="AC6" s="12">
        <f t="shared" si="1"/>
        <v>5</v>
      </c>
    </row>
    <row r="7" spans="2:29" x14ac:dyDescent="0.25">
      <c r="B7" s="2">
        <v>5</v>
      </c>
      <c r="C7" s="2">
        <v>1</v>
      </c>
      <c r="D7" s="2">
        <v>20</v>
      </c>
      <c r="E7" s="2">
        <v>1</v>
      </c>
      <c r="F7" s="2">
        <v>35</v>
      </c>
      <c r="G7" s="2">
        <v>2</v>
      </c>
      <c r="H7" s="2">
        <v>50</v>
      </c>
      <c r="I7" s="2">
        <v>1</v>
      </c>
      <c r="J7" s="2">
        <v>65</v>
      </c>
      <c r="K7" s="2">
        <v>2</v>
      </c>
      <c r="O7" s="7" t="s">
        <v>15</v>
      </c>
      <c r="P7" s="9">
        <f t="shared" si="0"/>
        <v>1</v>
      </c>
      <c r="Q7" s="9">
        <f>IF(C15=1,1,IF(C15=2,0,""))</f>
        <v>1</v>
      </c>
      <c r="R7" s="9">
        <f>IF(E8=1,1,IF(E8=2,0,""))</f>
        <v>1</v>
      </c>
      <c r="S7" s="9">
        <f>IF(E16=1,1,IF(E16=2,0,""))</f>
        <v>1</v>
      </c>
      <c r="T7" s="9">
        <f>IF(G9=1,1,IF(G9=2,0,""))</f>
        <v>1</v>
      </c>
      <c r="U7" s="9">
        <f>IF(I8=1,1,IF(I8=2,0,""))</f>
        <v>1</v>
      </c>
      <c r="V7" s="9">
        <f>IF(I15=1,1,IF(I15=2,0,""))</f>
        <v>1</v>
      </c>
      <c r="W7" s="10">
        <f>IF(G16=2,1,IF(G16=1,0,""))</f>
        <v>1</v>
      </c>
      <c r="AC7" s="12">
        <f t="shared" si="1"/>
        <v>8</v>
      </c>
    </row>
    <row r="8" spans="2:29" x14ac:dyDescent="0.25">
      <c r="B8" s="2">
        <v>6</v>
      </c>
      <c r="C8" s="2">
        <v>1</v>
      </c>
      <c r="D8" s="2">
        <v>21</v>
      </c>
      <c r="E8" s="2">
        <v>1</v>
      </c>
      <c r="F8" s="2">
        <v>36</v>
      </c>
      <c r="G8" s="2">
        <v>1</v>
      </c>
      <c r="H8" s="2">
        <v>51</v>
      </c>
      <c r="I8" s="2">
        <v>1</v>
      </c>
      <c r="J8" s="2">
        <v>66</v>
      </c>
      <c r="K8" s="2">
        <v>2</v>
      </c>
      <c r="O8" s="7" t="s">
        <v>17</v>
      </c>
      <c r="P8" s="9">
        <f t="shared" si="0"/>
        <v>1</v>
      </c>
      <c r="Q8" s="9">
        <f>IF(C16=1,1,IF(C16=2,0,""))</f>
        <v>1</v>
      </c>
      <c r="R8" s="9">
        <f>IF(E9=1,1,IF(E9=2,0,""))</f>
        <v>1</v>
      </c>
      <c r="S8" s="9">
        <f>IF(E17=1,1,IF(E17=2,0,""))</f>
        <v>1</v>
      </c>
      <c r="T8" s="9">
        <f>IF(G10=1,1,IF(G10=2,0,""))</f>
        <v>1</v>
      </c>
      <c r="U8" s="9">
        <f>IF(G17=1,1,IF(G17=2,0,""))</f>
        <v>1</v>
      </c>
      <c r="V8" s="9">
        <f>IF(I9=1,1,IF(I9=2,0,""))</f>
        <v>1</v>
      </c>
      <c r="W8" s="9">
        <f>IF(I16=1,1,IF(I16=2,0,""))</f>
        <v>1</v>
      </c>
      <c r="X8" s="10">
        <f>IF(K7=2,1,IF(K7=1,0,""))</f>
        <v>1</v>
      </c>
      <c r="Y8" s="10">
        <f>IF(K12=2,1,IF(K12=1,0,""))</f>
        <v>1</v>
      </c>
      <c r="AC8" s="12">
        <f t="shared" si="1"/>
        <v>10</v>
      </c>
    </row>
    <row r="9" spans="2:29" x14ac:dyDescent="0.25">
      <c r="B9" s="2">
        <v>7</v>
      </c>
      <c r="C9" s="2">
        <v>1</v>
      </c>
      <c r="D9" s="2">
        <v>22</v>
      </c>
      <c r="E9" s="2">
        <v>1</v>
      </c>
      <c r="F9" s="2">
        <v>37</v>
      </c>
      <c r="G9" s="2">
        <v>1</v>
      </c>
      <c r="H9" s="2">
        <v>52</v>
      </c>
      <c r="I9" s="2">
        <v>1</v>
      </c>
      <c r="J9" s="2">
        <v>67</v>
      </c>
      <c r="K9" s="2">
        <v>1</v>
      </c>
      <c r="O9" s="7" t="s">
        <v>20</v>
      </c>
      <c r="P9" s="1">
        <f t="shared" si="0"/>
        <v>1</v>
      </c>
      <c r="Q9" s="1">
        <f>IF(C17=1,1,IF(C17=2,0,""))</f>
        <v>1</v>
      </c>
      <c r="R9" s="1">
        <f>IF(E15=1,1,IF(E15=2,0,""))</f>
        <v>1</v>
      </c>
      <c r="S9" s="1">
        <f>IF(G3=1,1,IF(G3=2,0,""))</f>
        <v>1</v>
      </c>
      <c r="T9" s="1">
        <f>IF(I3=1,1,IF(I3=2,0,""))</f>
        <v>1</v>
      </c>
      <c r="U9" s="1">
        <f>IF(I10=1,1,IF(I10=2,0,""))</f>
        <v>1</v>
      </c>
      <c r="V9" s="1">
        <f>IF(I17=1,1,IF(I17=2,0,""))</f>
        <v>1</v>
      </c>
      <c r="W9" s="1">
        <f>IF(K13=1,1,IF(K13=2,0,""))</f>
        <v>1</v>
      </c>
      <c r="X9" s="1">
        <f>IF(K15=1,1,IF(K15=2,0,""))</f>
        <v>1</v>
      </c>
      <c r="Y9" s="8">
        <f>IF(G11=2,1,IF(G11=1,0,""))</f>
        <v>1</v>
      </c>
      <c r="Z9" s="8">
        <f>IF(K8=2,1,IF(K8=1,0,""))</f>
        <v>1</v>
      </c>
      <c r="AA9" s="8">
        <f>IF(K16=2,1,IF(K16=1,0,""))</f>
        <v>1</v>
      </c>
      <c r="AB9" s="11">
        <f>IF(K17=2,1,IF(K17=1,0,""))</f>
        <v>1</v>
      </c>
      <c r="AC9" s="12">
        <f t="shared" si="1"/>
        <v>10</v>
      </c>
    </row>
    <row r="10" spans="2:29" x14ac:dyDescent="0.25">
      <c r="B10" s="2">
        <v>8</v>
      </c>
      <c r="C10" s="2">
        <v>1</v>
      </c>
      <c r="D10" s="2">
        <v>23</v>
      </c>
      <c r="E10" s="2">
        <v>1</v>
      </c>
      <c r="F10" s="2">
        <v>38</v>
      </c>
      <c r="G10" s="2">
        <v>1</v>
      </c>
      <c r="H10" s="2">
        <v>53</v>
      </c>
      <c r="I10" s="2">
        <v>1</v>
      </c>
      <c r="J10" s="2">
        <v>68</v>
      </c>
      <c r="K10" s="2">
        <v>1</v>
      </c>
      <c r="O10" s="7" t="s">
        <v>23</v>
      </c>
      <c r="P10" s="1">
        <f t="shared" si="0"/>
        <v>1</v>
      </c>
      <c r="Q10" s="1">
        <f>IF(E3=1,1,IF(E3=2,0,""))</f>
        <v>1</v>
      </c>
      <c r="R10" s="1">
        <f>IF(E11=1,1,IF(E11=2,0,""))</f>
        <v>1</v>
      </c>
      <c r="S10" s="1">
        <f>IF(G4=1,1,IF(G4=2,0,""))</f>
        <v>1</v>
      </c>
      <c r="T10" s="1">
        <f>IF(G12=1,1,IF(G12=2,0,""))</f>
        <v>1</v>
      </c>
      <c r="U10" s="1">
        <f>IF(I4=1,1,IF(I4=2,0,""))</f>
        <v>1</v>
      </c>
      <c r="V10" s="1">
        <f>IF(I11=1,1,IF(I11=2,0,""))</f>
        <v>1</v>
      </c>
      <c r="W10" s="1">
        <f>IF(K3=1,1,IF(K3=2,0,""))</f>
        <v>1</v>
      </c>
      <c r="X10" s="1">
        <f>IF(K9=1,1,IF(K9=2,0,""))</f>
        <v>1</v>
      </c>
      <c r="AC10" s="12">
        <f t="shared" si="1"/>
        <v>9</v>
      </c>
    </row>
    <row r="11" spans="2:29" x14ac:dyDescent="0.25">
      <c r="B11" s="2">
        <v>9</v>
      </c>
      <c r="C11" s="2">
        <v>2</v>
      </c>
      <c r="D11" s="2">
        <v>24</v>
      </c>
      <c r="E11" s="2">
        <v>1</v>
      </c>
      <c r="F11" s="2">
        <v>39</v>
      </c>
      <c r="G11" s="2">
        <v>2</v>
      </c>
      <c r="H11" s="2">
        <v>54</v>
      </c>
      <c r="I11" s="2">
        <v>1</v>
      </c>
      <c r="J11" s="2">
        <v>69</v>
      </c>
      <c r="K11" s="2">
        <v>2</v>
      </c>
    </row>
    <row r="12" spans="2:29" x14ac:dyDescent="0.25">
      <c r="B12" s="2">
        <v>10</v>
      </c>
      <c r="C12" s="2">
        <v>2</v>
      </c>
      <c r="D12" s="2">
        <v>25</v>
      </c>
      <c r="E12" s="2">
        <v>1</v>
      </c>
      <c r="F12" s="2">
        <v>40</v>
      </c>
      <c r="G12" s="2">
        <v>1</v>
      </c>
      <c r="H12" s="2">
        <v>55</v>
      </c>
      <c r="I12" s="2">
        <v>1</v>
      </c>
      <c r="J12" s="2">
        <v>70</v>
      </c>
      <c r="K12" s="2">
        <v>2</v>
      </c>
    </row>
    <row r="13" spans="2:29" x14ac:dyDescent="0.25">
      <c r="B13" s="2">
        <v>11</v>
      </c>
      <c r="C13" s="2">
        <v>2</v>
      </c>
      <c r="D13" s="2">
        <v>26</v>
      </c>
      <c r="E13" s="2">
        <v>2</v>
      </c>
      <c r="F13" s="2">
        <v>41</v>
      </c>
      <c r="G13" s="2">
        <v>2</v>
      </c>
      <c r="H13" s="2">
        <v>56</v>
      </c>
      <c r="I13" s="2">
        <v>1</v>
      </c>
      <c r="J13" s="2">
        <v>71</v>
      </c>
      <c r="K13" s="2">
        <v>1</v>
      </c>
    </row>
    <row r="14" spans="2:29" x14ac:dyDescent="0.25">
      <c r="B14" s="2">
        <v>12</v>
      </c>
      <c r="C14" s="2">
        <v>1</v>
      </c>
      <c r="D14" s="2">
        <v>27</v>
      </c>
      <c r="E14" s="2">
        <v>1</v>
      </c>
      <c r="F14" s="2">
        <v>42</v>
      </c>
      <c r="G14" s="2">
        <v>1</v>
      </c>
      <c r="H14" s="2">
        <v>57</v>
      </c>
      <c r="I14" s="2">
        <v>1</v>
      </c>
      <c r="J14" s="2">
        <v>72</v>
      </c>
      <c r="K14" s="2">
        <v>1</v>
      </c>
    </row>
    <row r="15" spans="2:29" x14ac:dyDescent="0.25">
      <c r="B15" s="2">
        <v>13</v>
      </c>
      <c r="C15" s="2">
        <v>1</v>
      </c>
      <c r="D15" s="2">
        <v>28</v>
      </c>
      <c r="E15" s="2">
        <v>1</v>
      </c>
      <c r="F15" s="2">
        <v>43</v>
      </c>
      <c r="G15" s="2">
        <v>1</v>
      </c>
      <c r="H15" s="2">
        <v>58</v>
      </c>
      <c r="I15" s="2">
        <v>1</v>
      </c>
      <c r="J15" s="2">
        <v>73</v>
      </c>
      <c r="K15" s="2">
        <v>1</v>
      </c>
    </row>
    <row r="16" spans="2:29" x14ac:dyDescent="0.25">
      <c r="B16" s="2">
        <v>14</v>
      </c>
      <c r="C16" s="2">
        <v>1</v>
      </c>
      <c r="D16" s="2">
        <v>29</v>
      </c>
      <c r="E16" s="2">
        <v>1</v>
      </c>
      <c r="F16" s="2">
        <v>44</v>
      </c>
      <c r="G16" s="2">
        <v>2</v>
      </c>
      <c r="H16" s="2">
        <v>59</v>
      </c>
      <c r="I16" s="2">
        <v>1</v>
      </c>
      <c r="J16" s="2">
        <v>74</v>
      </c>
      <c r="K16" s="2">
        <v>2</v>
      </c>
    </row>
    <row r="17" spans="2:31" x14ac:dyDescent="0.25">
      <c r="B17" s="2">
        <v>15</v>
      </c>
      <c r="C17" s="2">
        <v>1</v>
      </c>
      <c r="D17" s="2">
        <v>30</v>
      </c>
      <c r="E17" s="2">
        <v>1</v>
      </c>
      <c r="F17" s="2">
        <v>45</v>
      </c>
      <c r="G17" s="2">
        <v>1</v>
      </c>
      <c r="H17" s="2">
        <v>60</v>
      </c>
      <c r="I17" s="2">
        <v>1</v>
      </c>
      <c r="J17" s="2">
        <v>75</v>
      </c>
      <c r="K17" s="2">
        <v>2</v>
      </c>
    </row>
    <row r="21" spans="2:31" ht="15.75" x14ac:dyDescent="0.25">
      <c r="B21" s="3"/>
      <c r="M21" s="7" t="s">
        <v>0</v>
      </c>
      <c r="N21" s="7" t="s">
        <v>1</v>
      </c>
      <c r="O21" s="7" t="s">
        <v>2</v>
      </c>
      <c r="P21" s="7" t="s">
        <v>3</v>
      </c>
    </row>
    <row r="22" spans="2:31" ht="15.75" x14ac:dyDescent="0.25">
      <c r="B22" s="4"/>
      <c r="M22" s="7" t="s">
        <v>4</v>
      </c>
      <c r="N22" s="7" t="s">
        <v>5</v>
      </c>
      <c r="O22" s="7" t="s">
        <v>6</v>
      </c>
      <c r="P22" s="7">
        <v>10</v>
      </c>
      <c r="R22" s="13"/>
      <c r="AA22" s="13"/>
    </row>
    <row r="23" spans="2:31" ht="15.75" x14ac:dyDescent="0.25">
      <c r="B23" s="3"/>
      <c r="M23" s="7" t="s">
        <v>7</v>
      </c>
      <c r="N23" s="7" t="s">
        <v>8</v>
      </c>
      <c r="O23" s="7" t="s">
        <v>9</v>
      </c>
      <c r="P23" s="7">
        <v>8</v>
      </c>
      <c r="R23" s="14"/>
      <c r="AA23" s="13"/>
    </row>
    <row r="24" spans="2:31" ht="15.75" x14ac:dyDescent="0.25">
      <c r="B24" s="4"/>
      <c r="M24" s="7" t="s">
        <v>10</v>
      </c>
      <c r="N24" s="7" t="s">
        <v>11</v>
      </c>
      <c r="O24" s="7" t="s">
        <v>12</v>
      </c>
      <c r="P24" s="7">
        <v>11</v>
      </c>
      <c r="AA24" s="13"/>
      <c r="AE24" s="14"/>
    </row>
    <row r="25" spans="2:31" ht="15.75" x14ac:dyDescent="0.25">
      <c r="B25" s="3"/>
      <c r="M25" s="7" t="s">
        <v>13</v>
      </c>
      <c r="N25" s="7" t="s">
        <v>14</v>
      </c>
      <c r="O25" s="7"/>
      <c r="P25" s="7">
        <v>20</v>
      </c>
      <c r="AA25" s="13"/>
      <c r="AE25" s="14"/>
    </row>
    <row r="26" spans="2:31" ht="15.75" x14ac:dyDescent="0.25">
      <c r="B26" s="5"/>
      <c r="M26" s="7" t="s">
        <v>15</v>
      </c>
      <c r="N26" s="7" t="s">
        <v>16</v>
      </c>
      <c r="O26" s="7">
        <v>44</v>
      </c>
      <c r="P26" s="7">
        <v>9</v>
      </c>
      <c r="AA26" s="13"/>
      <c r="AE26" s="14"/>
    </row>
    <row r="27" spans="2:31" ht="15.75" x14ac:dyDescent="0.25">
      <c r="B27" s="3"/>
      <c r="C27" s="3"/>
      <c r="M27" s="7" t="s">
        <v>17</v>
      </c>
      <c r="N27" s="7" t="s">
        <v>18</v>
      </c>
      <c r="O27" s="7" t="s">
        <v>19</v>
      </c>
      <c r="P27" s="7">
        <v>10</v>
      </c>
      <c r="AA27" s="13"/>
      <c r="AE27" s="13"/>
    </row>
    <row r="28" spans="2:31" ht="15.75" x14ac:dyDescent="0.25">
      <c r="B28" s="3"/>
      <c r="C28" s="3"/>
      <c r="M28" s="7" t="s">
        <v>20</v>
      </c>
      <c r="N28" s="7" t="s">
        <v>21</v>
      </c>
      <c r="O28" s="7" t="s">
        <v>22</v>
      </c>
      <c r="P28" s="7">
        <v>13</v>
      </c>
      <c r="AA28" s="13"/>
      <c r="AE28" s="14"/>
    </row>
    <row r="29" spans="2:31" ht="15.75" x14ac:dyDescent="0.25">
      <c r="B29" s="6"/>
      <c r="M29" s="7" t="s">
        <v>23</v>
      </c>
      <c r="N29" s="7" t="s">
        <v>24</v>
      </c>
      <c r="O29" s="7"/>
      <c r="P29" s="7">
        <v>11</v>
      </c>
      <c r="AA29" s="13"/>
      <c r="AE29" s="14"/>
    </row>
    <row r="30" spans="2:31" ht="15.75" x14ac:dyDescent="0.25">
      <c r="B30" s="3"/>
      <c r="C30" s="3"/>
    </row>
    <row r="31" spans="2:31" ht="15.75" x14ac:dyDescent="0.25">
      <c r="B31" s="4"/>
    </row>
    <row r="32" spans="2:31" ht="15.75" x14ac:dyDescent="0.25">
      <c r="B32" s="3"/>
      <c r="C32" s="3"/>
    </row>
    <row r="33" spans="2:3" ht="15.75" x14ac:dyDescent="0.25">
      <c r="B33" s="4"/>
    </row>
    <row r="34" spans="2:3" ht="15.75" x14ac:dyDescent="0.25">
      <c r="B34" s="3"/>
      <c r="C34" s="3"/>
    </row>
    <row r="35" spans="2:3" ht="15.75" x14ac:dyDescent="0.25">
      <c r="B35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EFBEC-05AA-417B-A24B-CEFDB118BB1B}">
  <dimension ref="A1:BH36"/>
  <sheetViews>
    <sheetView tabSelected="1" workbookViewId="0">
      <selection activeCell="C4" sqref="C4"/>
    </sheetView>
  </sheetViews>
  <sheetFormatPr defaultRowHeight="15" x14ac:dyDescent="0.25"/>
  <cols>
    <col min="2" max="11" width="15.7109375" customWidth="1"/>
    <col min="15" max="15" width="9.140625" customWidth="1"/>
    <col min="16" max="16" width="9.140625" hidden="1" customWidth="1"/>
    <col min="17" max="17" width="17.85546875" hidden="1" customWidth="1"/>
    <col min="18" max="18" width="9.140625" hidden="1" customWidth="1"/>
    <col min="19" max="23" width="5.7109375" hidden="1" customWidth="1"/>
    <col min="24" max="24" width="8.28515625" hidden="1" customWidth="1"/>
    <col min="25" max="25" width="7.28515625" hidden="1" customWidth="1"/>
    <col min="26" max="32" width="5.7109375" hidden="1" customWidth="1"/>
    <col min="33" max="33" width="9.140625" hidden="1" customWidth="1"/>
    <col min="34" max="34" width="13.42578125" hidden="1" customWidth="1"/>
    <col min="35" max="35" width="9.140625" hidden="1" customWidth="1"/>
    <col min="36" max="36" width="13.42578125" hidden="1" customWidth="1"/>
    <col min="37" max="37" width="9.140625" hidden="1" customWidth="1"/>
    <col min="38" max="38" width="15.140625" hidden="1" customWidth="1"/>
    <col min="39" max="48" width="9.140625" style="25" customWidth="1"/>
  </cols>
  <sheetData>
    <row r="1" spans="1:38" ht="42" customHeight="1" thickBot="1" x14ac:dyDescent="0.3">
      <c r="A1" s="23"/>
      <c r="B1" s="64" t="s">
        <v>30</v>
      </c>
      <c r="C1" s="65"/>
      <c r="D1" s="65"/>
      <c r="E1" s="65"/>
      <c r="F1" s="65"/>
      <c r="G1" s="65"/>
      <c r="H1" s="65"/>
      <c r="I1" s="65"/>
      <c r="J1" s="65"/>
      <c r="K1" s="66"/>
    </row>
    <row r="2" spans="1:38" ht="20.25" customHeight="1" thickBot="1" x14ac:dyDescent="0.35">
      <c r="A2" s="68"/>
      <c r="B2" s="61" t="s">
        <v>31</v>
      </c>
      <c r="C2" s="62"/>
      <c r="D2" s="62"/>
      <c r="E2" s="62"/>
      <c r="F2" s="62"/>
      <c r="G2" s="62"/>
      <c r="H2" s="62"/>
      <c r="I2" s="62"/>
      <c r="J2" s="62"/>
      <c r="K2" s="63"/>
      <c r="P2" s="67" t="s">
        <v>0</v>
      </c>
      <c r="Q2" s="67"/>
      <c r="R2" s="67"/>
      <c r="X2" s="1" t="s">
        <v>49</v>
      </c>
      <c r="Y2" s="1" t="s">
        <v>50</v>
      </c>
      <c r="Z2" s="1" t="s">
        <v>51</v>
      </c>
      <c r="AG2" s="8" t="s">
        <v>54</v>
      </c>
      <c r="AH2" s="8" t="s">
        <v>55</v>
      </c>
      <c r="AI2" s="8" t="s">
        <v>56</v>
      </c>
      <c r="AJ2" s="8" t="s">
        <v>57</v>
      </c>
      <c r="AK2" s="8" t="s">
        <v>58</v>
      </c>
    </row>
    <row r="3" spans="1:38" ht="16.5" thickBot="1" x14ac:dyDescent="0.3">
      <c r="A3" s="69"/>
      <c r="B3" s="47" t="s">
        <v>27</v>
      </c>
      <c r="C3" s="47" t="s">
        <v>28</v>
      </c>
      <c r="D3" s="47" t="s">
        <v>27</v>
      </c>
      <c r="E3" s="47" t="s">
        <v>28</v>
      </c>
      <c r="F3" s="47" t="s">
        <v>27</v>
      </c>
      <c r="G3" s="47" t="s">
        <v>28</v>
      </c>
      <c r="H3" s="47" t="s">
        <v>27</v>
      </c>
      <c r="I3" s="47" t="s">
        <v>28</v>
      </c>
      <c r="J3" s="47" t="s">
        <v>27</v>
      </c>
      <c r="K3" s="47" t="s">
        <v>28</v>
      </c>
      <c r="P3" s="51" t="s">
        <v>35</v>
      </c>
      <c r="Q3" s="49"/>
      <c r="R3" s="50"/>
      <c r="S3" s="16">
        <f>C4</f>
        <v>0</v>
      </c>
      <c r="T3" s="16">
        <f>K5</f>
        <v>0</v>
      </c>
      <c r="U3" s="16">
        <f>I7</f>
        <v>0</v>
      </c>
      <c r="V3" s="16">
        <f>G9</f>
        <v>0</v>
      </c>
      <c r="W3" s="24">
        <f>E11</f>
        <v>0</v>
      </c>
      <c r="X3" s="16">
        <f>SUM(S3:W3)</f>
        <v>0</v>
      </c>
      <c r="Y3" s="27">
        <f>X3/Z3</f>
        <v>0</v>
      </c>
      <c r="Z3" s="16">
        <v>15</v>
      </c>
      <c r="AA3" s="25"/>
      <c r="AB3" s="25"/>
      <c r="AC3" s="25"/>
      <c r="AD3" s="25"/>
      <c r="AE3" s="25"/>
      <c r="AF3" s="25"/>
      <c r="AG3" s="8" t="str">
        <f>IF(AND(Y3&gt;0%,Y3&lt;21%),"низкий","")</f>
        <v/>
      </c>
      <c r="AH3" s="8" t="str">
        <f>IF(AND(Y3&gt;20%,Y3&lt;41%),"пониженный","")</f>
        <v/>
      </c>
      <c r="AI3" s="8" t="str">
        <f>IF(AND(Y3&gt;40%,Y3&lt;61%),"средний","")</f>
        <v/>
      </c>
      <c r="AJ3" s="8" t="str">
        <f>IF(AND(Y3&gt;60%,Y3&lt;81%),"повышенный","")</f>
        <v/>
      </c>
      <c r="AK3" s="8" t="str">
        <f>IF(AND(Y3&gt;80%,Y3&lt;101%),"высокий","")</f>
        <v/>
      </c>
      <c r="AL3" s="39" t="str">
        <f>AG3&amp;""&amp;AH3&amp;""&amp;AI3&amp;""&amp;AJ3&amp;""&amp;AK3</f>
        <v/>
      </c>
    </row>
    <row r="4" spans="1:38" ht="16.5" thickBot="1" x14ac:dyDescent="0.3">
      <c r="A4" s="69"/>
      <c r="B4" s="40">
        <v>1</v>
      </c>
      <c r="C4" s="41"/>
      <c r="D4" s="42">
        <v>2</v>
      </c>
      <c r="E4" s="41"/>
      <c r="F4" s="42">
        <v>3</v>
      </c>
      <c r="G4" s="41"/>
      <c r="H4" s="42">
        <v>4</v>
      </c>
      <c r="I4" s="41"/>
      <c r="J4" s="42">
        <v>5</v>
      </c>
      <c r="K4" s="43"/>
      <c r="P4" s="51" t="s">
        <v>34</v>
      </c>
      <c r="Q4" s="49"/>
      <c r="R4" s="50"/>
      <c r="S4" s="16">
        <f>E4</f>
        <v>0</v>
      </c>
      <c r="T4" s="16">
        <f>C6</f>
        <v>0</v>
      </c>
      <c r="U4" s="16">
        <f>K7</f>
        <v>0</v>
      </c>
      <c r="V4" s="16">
        <f>I9</f>
        <v>0</v>
      </c>
      <c r="W4" s="24">
        <f>G11</f>
        <v>0</v>
      </c>
      <c r="X4" s="16">
        <f t="shared" ref="X4:X11" si="0">SUM(S4:W4)</f>
        <v>0</v>
      </c>
      <c r="Y4" s="27">
        <f t="shared" ref="Y4:Y11" si="1">X4/Z4</f>
        <v>0</v>
      </c>
      <c r="Z4" s="16">
        <v>15</v>
      </c>
      <c r="AA4" s="25"/>
      <c r="AB4" s="25"/>
      <c r="AC4" s="25"/>
      <c r="AD4" s="25"/>
      <c r="AE4" s="25"/>
      <c r="AF4" s="25"/>
      <c r="AG4" s="8" t="str">
        <f t="shared" ref="AG4:AG11" si="2">IF(AND(Y4&gt;0%,Y4&lt;21%),"низкий","")</f>
        <v/>
      </c>
      <c r="AH4" s="8" t="str">
        <f t="shared" ref="AH4:AH11" si="3">IF(AND(Y4&gt;20%,Y4&lt;41%),"пониженный","")</f>
        <v/>
      </c>
      <c r="AI4" s="8" t="str">
        <f t="shared" ref="AI4:AI11" si="4">IF(AND(Y4&gt;40%,Y4&lt;61%),"средний","")</f>
        <v/>
      </c>
      <c r="AJ4" s="8" t="str">
        <f t="shared" ref="AJ4:AJ11" si="5">IF(AND(Y4&gt;60%,Y4&lt;81%),"повышенный","")</f>
        <v/>
      </c>
      <c r="AK4" s="8" t="str">
        <f t="shared" ref="AK4:AK11" si="6">IF(AND(Y4&gt;80%,Y4&lt;101%),"высокий","")</f>
        <v/>
      </c>
      <c r="AL4" s="39" t="str">
        <f t="shared" ref="AL4:AL11" si="7">AG4&amp;""&amp;AH4&amp;""&amp;AI4&amp;""&amp;AJ4&amp;""&amp;AK4</f>
        <v/>
      </c>
    </row>
    <row r="5" spans="1:38" ht="16.5" thickBot="1" x14ac:dyDescent="0.3">
      <c r="A5" s="69"/>
      <c r="B5" s="40">
        <v>6</v>
      </c>
      <c r="C5" s="41"/>
      <c r="D5" s="42">
        <v>7</v>
      </c>
      <c r="E5" s="41"/>
      <c r="F5" s="42">
        <v>8</v>
      </c>
      <c r="G5" s="41"/>
      <c r="H5" s="42">
        <v>9</v>
      </c>
      <c r="I5" s="41"/>
      <c r="J5" s="42">
        <v>10</v>
      </c>
      <c r="K5" s="43"/>
      <c r="P5" s="51" t="s">
        <v>37</v>
      </c>
      <c r="Q5" s="49"/>
      <c r="R5" s="50"/>
      <c r="S5" s="16">
        <f>G4</f>
        <v>0</v>
      </c>
      <c r="T5" s="16">
        <f>E6</f>
        <v>0</v>
      </c>
      <c r="U5" s="16">
        <f>C8</f>
        <v>0</v>
      </c>
      <c r="V5" s="16">
        <f>K9</f>
        <v>0</v>
      </c>
      <c r="W5" s="24">
        <f>I11</f>
        <v>0</v>
      </c>
      <c r="X5" s="16">
        <f t="shared" si="0"/>
        <v>0</v>
      </c>
      <c r="Y5" s="27">
        <f t="shared" si="1"/>
        <v>0</v>
      </c>
      <c r="Z5" s="16">
        <v>15</v>
      </c>
      <c r="AA5" s="25"/>
      <c r="AB5" s="25"/>
      <c r="AC5" s="25"/>
      <c r="AD5" s="25"/>
      <c r="AE5" s="25"/>
      <c r="AF5" s="25"/>
      <c r="AG5" s="8" t="str">
        <f t="shared" si="2"/>
        <v/>
      </c>
      <c r="AH5" s="8" t="str">
        <f t="shared" si="3"/>
        <v/>
      </c>
      <c r="AI5" s="8" t="str">
        <f t="shared" si="4"/>
        <v/>
      </c>
      <c r="AJ5" s="8" t="str">
        <f t="shared" si="5"/>
        <v/>
      </c>
      <c r="AK5" s="8" t="str">
        <f t="shared" si="6"/>
        <v/>
      </c>
      <c r="AL5" s="39" t="str">
        <f t="shared" si="7"/>
        <v/>
      </c>
    </row>
    <row r="6" spans="1:38" ht="16.5" thickBot="1" x14ac:dyDescent="0.3">
      <c r="A6" s="69"/>
      <c r="B6" s="40">
        <v>11</v>
      </c>
      <c r="C6" s="41"/>
      <c r="D6" s="42">
        <v>12</v>
      </c>
      <c r="E6" s="41"/>
      <c r="F6" s="42">
        <v>13</v>
      </c>
      <c r="G6" s="41"/>
      <c r="H6" s="42">
        <v>14</v>
      </c>
      <c r="I6" s="41"/>
      <c r="J6" s="42">
        <v>15</v>
      </c>
      <c r="K6" s="43"/>
      <c r="P6" s="51" t="s">
        <v>39</v>
      </c>
      <c r="Q6" s="49"/>
      <c r="R6" s="50"/>
      <c r="S6" s="16">
        <f>I4</f>
        <v>0</v>
      </c>
      <c r="T6" s="16">
        <f>G6</f>
        <v>0</v>
      </c>
      <c r="U6" s="16">
        <f>E8</f>
        <v>0</v>
      </c>
      <c r="V6" s="16">
        <f>C10</f>
        <v>0</v>
      </c>
      <c r="W6" s="24">
        <f>K11</f>
        <v>0</v>
      </c>
      <c r="X6" s="16">
        <f t="shared" si="0"/>
        <v>0</v>
      </c>
      <c r="Y6" s="27">
        <f t="shared" si="1"/>
        <v>0</v>
      </c>
      <c r="Z6" s="16">
        <v>15</v>
      </c>
      <c r="AA6" s="25"/>
      <c r="AB6" s="25"/>
      <c r="AC6" s="25"/>
      <c r="AD6" s="25"/>
      <c r="AE6" s="25"/>
      <c r="AF6" s="25"/>
      <c r="AG6" s="8" t="str">
        <f t="shared" si="2"/>
        <v/>
      </c>
      <c r="AH6" s="8" t="str">
        <f t="shared" si="3"/>
        <v/>
      </c>
      <c r="AI6" s="8" t="str">
        <f t="shared" si="4"/>
        <v/>
      </c>
      <c r="AJ6" s="8" t="str">
        <f t="shared" si="5"/>
        <v/>
      </c>
      <c r="AK6" s="8" t="str">
        <f t="shared" si="6"/>
        <v/>
      </c>
      <c r="AL6" s="39" t="str">
        <f t="shared" si="7"/>
        <v/>
      </c>
    </row>
    <row r="7" spans="1:38" ht="16.5" thickBot="1" x14ac:dyDescent="0.3">
      <c r="A7" s="69"/>
      <c r="B7" s="40">
        <v>16</v>
      </c>
      <c r="C7" s="41"/>
      <c r="D7" s="42">
        <v>17</v>
      </c>
      <c r="E7" s="41"/>
      <c r="F7" s="42">
        <v>18</v>
      </c>
      <c r="G7" s="41"/>
      <c r="H7" s="42">
        <v>19</v>
      </c>
      <c r="I7" s="41"/>
      <c r="J7" s="42">
        <v>20</v>
      </c>
      <c r="K7" s="43"/>
      <c r="P7" s="51" t="s">
        <v>41</v>
      </c>
      <c r="Q7" s="49"/>
      <c r="R7" s="50"/>
      <c r="S7" s="16">
        <f>K4</f>
        <v>0</v>
      </c>
      <c r="T7" s="16">
        <f>I6</f>
        <v>0</v>
      </c>
      <c r="U7" s="16">
        <f>G8</f>
        <v>0</v>
      </c>
      <c r="V7" s="16">
        <f>E10</f>
        <v>0</v>
      </c>
      <c r="W7" s="24">
        <f>C12</f>
        <v>0</v>
      </c>
      <c r="X7" s="16">
        <f t="shared" si="0"/>
        <v>0</v>
      </c>
      <c r="Y7" s="27">
        <f t="shared" si="1"/>
        <v>0</v>
      </c>
      <c r="Z7" s="16">
        <v>15</v>
      </c>
      <c r="AA7" s="25"/>
      <c r="AB7" s="25"/>
      <c r="AC7" s="25"/>
      <c r="AD7" s="25"/>
      <c r="AE7" s="25"/>
      <c r="AF7" s="25"/>
      <c r="AG7" s="8" t="str">
        <f t="shared" si="2"/>
        <v/>
      </c>
      <c r="AH7" s="8" t="str">
        <f t="shared" si="3"/>
        <v/>
      </c>
      <c r="AI7" s="8" t="str">
        <f t="shared" si="4"/>
        <v/>
      </c>
      <c r="AJ7" s="8" t="str">
        <f t="shared" si="5"/>
        <v/>
      </c>
      <c r="AK7" s="8" t="str">
        <f t="shared" si="6"/>
        <v/>
      </c>
      <c r="AL7" s="39" t="str">
        <f t="shared" si="7"/>
        <v/>
      </c>
    </row>
    <row r="8" spans="1:38" ht="16.5" thickBot="1" x14ac:dyDescent="0.3">
      <c r="A8" s="69"/>
      <c r="B8" s="40">
        <v>21</v>
      </c>
      <c r="C8" s="41"/>
      <c r="D8" s="42">
        <v>22</v>
      </c>
      <c r="E8" s="41"/>
      <c r="F8" s="42">
        <v>23</v>
      </c>
      <c r="G8" s="41"/>
      <c r="H8" s="42">
        <v>24</v>
      </c>
      <c r="I8" s="41"/>
      <c r="J8" s="42">
        <v>25</v>
      </c>
      <c r="K8" s="43"/>
      <c r="P8" s="51" t="s">
        <v>43</v>
      </c>
      <c r="Q8" s="49"/>
      <c r="R8" s="50"/>
      <c r="S8" s="16">
        <f>C5</f>
        <v>0</v>
      </c>
      <c r="T8" s="16">
        <f>K6</f>
        <v>0</v>
      </c>
      <c r="U8" s="16">
        <f>I8</f>
        <v>0</v>
      </c>
      <c r="V8" s="16">
        <f>G10</f>
        <v>0</v>
      </c>
      <c r="W8" s="24">
        <f>E12</f>
        <v>0</v>
      </c>
      <c r="X8" s="16">
        <f t="shared" si="0"/>
        <v>0</v>
      </c>
      <c r="Y8" s="27">
        <f t="shared" si="1"/>
        <v>0</v>
      </c>
      <c r="Z8" s="16">
        <v>15</v>
      </c>
      <c r="AA8" s="25"/>
      <c r="AB8" s="25"/>
      <c r="AC8" s="25"/>
      <c r="AD8" s="25"/>
      <c r="AE8" s="25"/>
      <c r="AF8" s="25"/>
      <c r="AG8" s="8" t="str">
        <f t="shared" si="2"/>
        <v/>
      </c>
      <c r="AH8" s="8" t="str">
        <f t="shared" si="3"/>
        <v/>
      </c>
      <c r="AI8" s="8" t="str">
        <f t="shared" si="4"/>
        <v/>
      </c>
      <c r="AJ8" s="8" t="str">
        <f t="shared" si="5"/>
        <v/>
      </c>
      <c r="AK8" s="8" t="str">
        <f t="shared" si="6"/>
        <v/>
      </c>
      <c r="AL8" s="39" t="str">
        <f t="shared" si="7"/>
        <v/>
      </c>
    </row>
    <row r="9" spans="1:38" ht="16.5" thickBot="1" x14ac:dyDescent="0.3">
      <c r="A9" s="69"/>
      <c r="B9" s="40">
        <v>26</v>
      </c>
      <c r="C9" s="41"/>
      <c r="D9" s="42">
        <v>27</v>
      </c>
      <c r="E9" s="41"/>
      <c r="F9" s="42">
        <v>28</v>
      </c>
      <c r="G9" s="41"/>
      <c r="H9" s="42">
        <v>29</v>
      </c>
      <c r="I9" s="41"/>
      <c r="J9" s="42">
        <v>30</v>
      </c>
      <c r="K9" s="43"/>
      <c r="P9" s="51" t="s">
        <v>45</v>
      </c>
      <c r="Q9" s="49"/>
      <c r="R9" s="50"/>
      <c r="S9" s="16">
        <f>E5</f>
        <v>0</v>
      </c>
      <c r="T9" s="16">
        <f>C7</f>
        <v>0</v>
      </c>
      <c r="U9" s="16">
        <f>K8</f>
        <v>0</v>
      </c>
      <c r="V9" s="16">
        <f>I10</f>
        <v>0</v>
      </c>
      <c r="W9" s="24">
        <f>G12</f>
        <v>0</v>
      </c>
      <c r="X9" s="16">
        <f t="shared" si="0"/>
        <v>0</v>
      </c>
      <c r="Y9" s="27">
        <f t="shared" si="1"/>
        <v>0</v>
      </c>
      <c r="Z9" s="16">
        <v>15</v>
      </c>
      <c r="AA9" s="25"/>
      <c r="AB9" s="25"/>
      <c r="AC9" s="25"/>
      <c r="AD9" s="25"/>
      <c r="AE9" s="25"/>
      <c r="AF9" s="25"/>
      <c r="AG9" s="8" t="str">
        <f t="shared" si="2"/>
        <v/>
      </c>
      <c r="AH9" s="8" t="str">
        <f t="shared" si="3"/>
        <v/>
      </c>
      <c r="AI9" s="8" t="str">
        <f t="shared" si="4"/>
        <v/>
      </c>
      <c r="AJ9" s="8" t="str">
        <f t="shared" si="5"/>
        <v/>
      </c>
      <c r="AK9" s="8" t="str">
        <f t="shared" si="6"/>
        <v/>
      </c>
      <c r="AL9" s="39" t="str">
        <f t="shared" si="7"/>
        <v/>
      </c>
    </row>
    <row r="10" spans="1:38" ht="16.5" thickBot="1" x14ac:dyDescent="0.3">
      <c r="A10" s="69"/>
      <c r="B10" s="40">
        <v>31</v>
      </c>
      <c r="C10" s="41"/>
      <c r="D10" s="42">
        <v>32</v>
      </c>
      <c r="E10" s="41"/>
      <c r="F10" s="42">
        <v>33</v>
      </c>
      <c r="G10" s="41"/>
      <c r="H10" s="42">
        <v>34</v>
      </c>
      <c r="I10" s="41"/>
      <c r="J10" s="42">
        <v>35</v>
      </c>
      <c r="K10" s="43"/>
      <c r="P10" s="51" t="s">
        <v>47</v>
      </c>
      <c r="Q10" s="49"/>
      <c r="R10" s="50"/>
      <c r="S10" s="16">
        <f>G5</f>
        <v>0</v>
      </c>
      <c r="T10" s="16">
        <f>E7</f>
        <v>0</v>
      </c>
      <c r="U10" s="16">
        <f>C9</f>
        <v>0</v>
      </c>
      <c r="V10" s="16">
        <f>K10</f>
        <v>0</v>
      </c>
      <c r="W10" s="24">
        <f>I12</f>
        <v>0</v>
      </c>
      <c r="X10" s="16">
        <f t="shared" si="0"/>
        <v>0</v>
      </c>
      <c r="Y10" s="27">
        <f t="shared" si="1"/>
        <v>0</v>
      </c>
      <c r="Z10" s="16">
        <v>15</v>
      </c>
      <c r="AA10" s="25"/>
      <c r="AB10" s="25"/>
      <c r="AC10" s="25"/>
      <c r="AD10" s="25"/>
      <c r="AE10" s="25"/>
      <c r="AF10" s="25"/>
      <c r="AG10" s="8" t="str">
        <f t="shared" si="2"/>
        <v/>
      </c>
      <c r="AH10" s="8" t="str">
        <f t="shared" si="3"/>
        <v/>
      </c>
      <c r="AI10" s="8" t="str">
        <f t="shared" si="4"/>
        <v/>
      </c>
      <c r="AJ10" s="8" t="str">
        <f t="shared" si="5"/>
        <v/>
      </c>
      <c r="AK10" s="8" t="str">
        <f t="shared" si="6"/>
        <v/>
      </c>
      <c r="AL10" s="39" t="str">
        <f t="shared" si="7"/>
        <v/>
      </c>
    </row>
    <row r="11" spans="1:38" ht="16.5" thickBot="1" x14ac:dyDescent="0.3">
      <c r="A11" s="69"/>
      <c r="B11" s="40">
        <v>36</v>
      </c>
      <c r="C11" s="41"/>
      <c r="D11" s="42">
        <v>37</v>
      </c>
      <c r="E11" s="41"/>
      <c r="F11" s="42">
        <v>38</v>
      </c>
      <c r="G11" s="41"/>
      <c r="H11" s="42">
        <v>39</v>
      </c>
      <c r="I11" s="41"/>
      <c r="J11" s="42">
        <v>40</v>
      </c>
      <c r="K11" s="43"/>
      <c r="P11" s="48" t="s">
        <v>48</v>
      </c>
      <c r="Q11" s="49"/>
      <c r="R11" s="50"/>
      <c r="S11" s="16">
        <f>I5</f>
        <v>0</v>
      </c>
      <c r="T11" s="16">
        <f>G7</f>
        <v>0</v>
      </c>
      <c r="U11" s="16">
        <f>E9</f>
        <v>0</v>
      </c>
      <c r="V11" s="16">
        <f>C11</f>
        <v>0</v>
      </c>
      <c r="W11" s="24">
        <f>K12</f>
        <v>0</v>
      </c>
      <c r="X11" s="16">
        <f t="shared" si="0"/>
        <v>0</v>
      </c>
      <c r="Y11" s="27">
        <f t="shared" si="1"/>
        <v>0</v>
      </c>
      <c r="Z11" s="16">
        <v>15</v>
      </c>
      <c r="AA11" s="25"/>
      <c r="AB11" s="25"/>
      <c r="AC11" s="25"/>
      <c r="AD11" s="25"/>
      <c r="AE11" s="25"/>
      <c r="AF11" s="25"/>
      <c r="AG11" s="8" t="str">
        <f t="shared" si="2"/>
        <v/>
      </c>
      <c r="AH11" s="8" t="str">
        <f t="shared" si="3"/>
        <v/>
      </c>
      <c r="AI11" s="8" t="str">
        <f t="shared" si="4"/>
        <v/>
      </c>
      <c r="AJ11" s="8" t="str">
        <f t="shared" si="5"/>
        <v/>
      </c>
      <c r="AK11" s="8" t="str">
        <f t="shared" si="6"/>
        <v/>
      </c>
      <c r="AL11" s="39" t="str">
        <f t="shared" si="7"/>
        <v/>
      </c>
    </row>
    <row r="12" spans="1:38" ht="16.5" thickBot="1" x14ac:dyDescent="0.3">
      <c r="A12" s="70"/>
      <c r="B12" s="40">
        <v>41</v>
      </c>
      <c r="C12" s="41"/>
      <c r="D12" s="42">
        <v>42</v>
      </c>
      <c r="E12" s="41"/>
      <c r="F12" s="42">
        <v>43</v>
      </c>
      <c r="G12" s="41"/>
      <c r="H12" s="42">
        <v>44</v>
      </c>
      <c r="I12" s="41"/>
      <c r="J12" s="42">
        <v>45</v>
      </c>
      <c r="K12" s="43"/>
    </row>
    <row r="13" spans="1:38" ht="19.5" thickBot="1" x14ac:dyDescent="0.35">
      <c r="A13" s="52" t="s">
        <v>59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4"/>
    </row>
    <row r="14" spans="1:38" ht="19.5" thickBot="1" x14ac:dyDescent="0.3">
      <c r="A14" s="74" t="s">
        <v>26</v>
      </c>
      <c r="B14" s="75"/>
      <c r="C14" s="75"/>
      <c r="D14" s="75"/>
      <c r="E14" s="75"/>
      <c r="F14" s="75"/>
      <c r="G14" s="75"/>
      <c r="H14" s="76"/>
      <c r="I14" s="28" t="s">
        <v>53</v>
      </c>
      <c r="J14" s="29" t="s">
        <v>60</v>
      </c>
      <c r="K14" s="55" t="s">
        <v>29</v>
      </c>
      <c r="L14" s="58"/>
      <c r="M14" s="31"/>
      <c r="N14" s="31"/>
      <c r="O14" s="31"/>
      <c r="Q14" s="26"/>
      <c r="S14" s="18"/>
      <c r="T14" s="18"/>
      <c r="U14" s="18"/>
      <c r="V14" s="18"/>
      <c r="W14" s="20"/>
      <c r="X14" s="20"/>
      <c r="Y14" s="20"/>
      <c r="Z14" s="20"/>
      <c r="AA14" s="20"/>
      <c r="AB14" s="17"/>
    </row>
    <row r="15" spans="1:38" ht="16.5" thickBot="1" x14ac:dyDescent="0.3">
      <c r="A15" s="59" t="s">
        <v>32</v>
      </c>
      <c r="B15" s="60"/>
      <c r="C15" s="60"/>
      <c r="D15" s="60"/>
      <c r="E15" s="60"/>
      <c r="F15" s="60"/>
      <c r="G15" s="60"/>
      <c r="H15" s="60"/>
      <c r="I15" s="44">
        <f>X3</f>
        <v>0</v>
      </c>
      <c r="J15" s="45">
        <f>Y3</f>
        <v>0</v>
      </c>
      <c r="K15" s="56" t="str">
        <f>AL3</f>
        <v/>
      </c>
      <c r="L15" s="57"/>
      <c r="M15" s="30"/>
      <c r="N15" s="30"/>
      <c r="O15" s="30"/>
      <c r="Q15" s="26"/>
      <c r="S15" s="18"/>
      <c r="T15" s="18"/>
      <c r="U15" s="18"/>
      <c r="V15" s="18"/>
      <c r="W15" s="20"/>
      <c r="X15" s="20"/>
      <c r="Y15" s="20"/>
      <c r="Z15" s="20"/>
      <c r="AA15" s="20"/>
      <c r="AB15" s="17"/>
    </row>
    <row r="16" spans="1:38" ht="16.5" thickBot="1" x14ac:dyDescent="0.3">
      <c r="A16" s="59" t="s">
        <v>33</v>
      </c>
      <c r="B16" s="60"/>
      <c r="C16" s="60"/>
      <c r="D16" s="60"/>
      <c r="E16" s="60"/>
      <c r="F16" s="60"/>
      <c r="G16" s="60"/>
      <c r="H16" s="60"/>
      <c r="I16" s="44">
        <f t="shared" ref="I16:I23" si="8">X4</f>
        <v>0</v>
      </c>
      <c r="J16" s="45">
        <f t="shared" ref="J16:J23" si="9">Y4</f>
        <v>0</v>
      </c>
      <c r="K16" s="56" t="str">
        <f t="shared" ref="K16:K23" si="10">AL4</f>
        <v/>
      </c>
      <c r="L16" s="57"/>
      <c r="M16" s="30"/>
      <c r="N16" s="30"/>
      <c r="O16" s="30"/>
      <c r="Q16" s="26"/>
      <c r="S16" s="18"/>
      <c r="T16" s="18"/>
      <c r="U16" s="18"/>
      <c r="V16" s="18"/>
      <c r="W16" s="19"/>
      <c r="X16" s="19"/>
      <c r="Y16" s="19"/>
      <c r="Z16" s="19"/>
      <c r="AA16" s="19"/>
      <c r="AB16" s="17"/>
    </row>
    <row r="17" spans="1:60" ht="16.5" thickBot="1" x14ac:dyDescent="0.3">
      <c r="A17" s="59" t="s">
        <v>36</v>
      </c>
      <c r="B17" s="60"/>
      <c r="C17" s="60"/>
      <c r="D17" s="60"/>
      <c r="E17" s="60"/>
      <c r="F17" s="60"/>
      <c r="G17" s="60"/>
      <c r="H17" s="60"/>
      <c r="I17" s="44">
        <f t="shared" si="8"/>
        <v>0</v>
      </c>
      <c r="J17" s="45">
        <f t="shared" si="9"/>
        <v>0</v>
      </c>
      <c r="K17" s="56" t="str">
        <f t="shared" si="10"/>
        <v/>
      </c>
      <c r="L17" s="57"/>
      <c r="M17" s="30"/>
      <c r="N17" s="30"/>
      <c r="O17" s="30"/>
      <c r="S17" s="18"/>
      <c r="T17" s="18"/>
      <c r="U17" s="18"/>
      <c r="V17" s="18"/>
      <c r="W17" s="19"/>
      <c r="X17" s="19"/>
      <c r="Y17" s="19"/>
      <c r="Z17" s="19"/>
      <c r="AA17" s="19"/>
      <c r="AB17" s="17"/>
    </row>
    <row r="18" spans="1:60" ht="16.5" thickBot="1" x14ac:dyDescent="0.3">
      <c r="A18" s="59" t="s">
        <v>38</v>
      </c>
      <c r="B18" s="60"/>
      <c r="C18" s="60"/>
      <c r="D18" s="60"/>
      <c r="E18" s="60"/>
      <c r="F18" s="60"/>
      <c r="G18" s="60"/>
      <c r="H18" s="60"/>
      <c r="I18" s="44">
        <f t="shared" si="8"/>
        <v>0</v>
      </c>
      <c r="J18" s="45">
        <f t="shared" si="9"/>
        <v>0</v>
      </c>
      <c r="K18" s="56" t="str">
        <f t="shared" si="10"/>
        <v/>
      </c>
      <c r="L18" s="57"/>
      <c r="M18" s="30"/>
      <c r="N18" s="30"/>
      <c r="O18" s="30"/>
      <c r="S18" s="18"/>
      <c r="T18" s="18"/>
      <c r="U18" s="18"/>
      <c r="V18" s="18"/>
      <c r="W18" s="19"/>
      <c r="X18" s="19"/>
      <c r="Y18" s="19"/>
      <c r="Z18" s="19"/>
      <c r="AA18" s="19"/>
      <c r="AB18" s="17"/>
    </row>
    <row r="19" spans="1:60" ht="16.5" thickBot="1" x14ac:dyDescent="0.3">
      <c r="A19" s="59" t="s">
        <v>40</v>
      </c>
      <c r="B19" s="60"/>
      <c r="C19" s="60"/>
      <c r="D19" s="60"/>
      <c r="E19" s="60"/>
      <c r="F19" s="60"/>
      <c r="G19" s="60"/>
      <c r="H19" s="60"/>
      <c r="I19" s="44">
        <f t="shared" si="8"/>
        <v>0</v>
      </c>
      <c r="J19" s="45">
        <f t="shared" si="9"/>
        <v>0</v>
      </c>
      <c r="K19" s="56" t="str">
        <f t="shared" si="10"/>
        <v/>
      </c>
      <c r="L19" s="57"/>
      <c r="M19" s="30"/>
      <c r="N19" s="30"/>
      <c r="O19" s="30"/>
    </row>
    <row r="20" spans="1:60" ht="16.5" thickBot="1" x14ac:dyDescent="0.3">
      <c r="A20" s="59" t="s">
        <v>42</v>
      </c>
      <c r="B20" s="60"/>
      <c r="C20" s="60"/>
      <c r="D20" s="60"/>
      <c r="E20" s="60"/>
      <c r="F20" s="60"/>
      <c r="G20" s="60"/>
      <c r="H20" s="60"/>
      <c r="I20" s="44">
        <f t="shared" si="8"/>
        <v>0</v>
      </c>
      <c r="J20" s="45">
        <f t="shared" si="9"/>
        <v>0</v>
      </c>
      <c r="K20" s="56" t="str">
        <f t="shared" si="10"/>
        <v/>
      </c>
      <c r="L20" s="57"/>
      <c r="M20" s="30"/>
      <c r="N20" s="30"/>
      <c r="O20" s="30"/>
    </row>
    <row r="21" spans="1:60" ht="16.5" thickBot="1" x14ac:dyDescent="0.3">
      <c r="A21" s="59" t="s">
        <v>44</v>
      </c>
      <c r="B21" s="60"/>
      <c r="C21" s="60"/>
      <c r="D21" s="60"/>
      <c r="E21" s="60"/>
      <c r="F21" s="60"/>
      <c r="G21" s="60"/>
      <c r="H21" s="60"/>
      <c r="I21" s="44">
        <f t="shared" si="8"/>
        <v>0</v>
      </c>
      <c r="J21" s="45">
        <f t="shared" si="9"/>
        <v>0</v>
      </c>
      <c r="K21" s="56" t="str">
        <f t="shared" si="10"/>
        <v/>
      </c>
      <c r="L21" s="57"/>
      <c r="M21" s="30"/>
      <c r="N21" s="30"/>
      <c r="O21" s="30"/>
    </row>
    <row r="22" spans="1:60" ht="16.5" thickBot="1" x14ac:dyDescent="0.3">
      <c r="A22" s="59" t="s">
        <v>46</v>
      </c>
      <c r="B22" s="60"/>
      <c r="C22" s="60"/>
      <c r="D22" s="60"/>
      <c r="E22" s="60"/>
      <c r="F22" s="60"/>
      <c r="G22" s="60"/>
      <c r="H22" s="60"/>
      <c r="I22" s="44">
        <f t="shared" si="8"/>
        <v>0</v>
      </c>
      <c r="J22" s="45">
        <f t="shared" si="9"/>
        <v>0</v>
      </c>
      <c r="K22" s="56" t="str">
        <f t="shared" si="10"/>
        <v/>
      </c>
      <c r="L22" s="57"/>
      <c r="M22" s="30"/>
      <c r="N22" s="30"/>
      <c r="O22" s="30"/>
    </row>
    <row r="23" spans="1:60" ht="15" customHeight="1" thickBot="1" x14ac:dyDescent="0.3">
      <c r="A23" s="71" t="s">
        <v>52</v>
      </c>
      <c r="B23" s="72"/>
      <c r="C23" s="72"/>
      <c r="D23" s="72"/>
      <c r="E23" s="72"/>
      <c r="F23" s="72"/>
      <c r="G23" s="72"/>
      <c r="H23" s="73"/>
      <c r="I23" s="44">
        <f t="shared" si="8"/>
        <v>0</v>
      </c>
      <c r="J23" s="46">
        <f t="shared" si="9"/>
        <v>0</v>
      </c>
      <c r="K23" s="56" t="str">
        <f t="shared" si="10"/>
        <v/>
      </c>
      <c r="L23" s="57"/>
      <c r="M23" s="30"/>
      <c r="N23" s="30"/>
      <c r="O23" s="30"/>
    </row>
    <row r="24" spans="1:60" x14ac:dyDescent="0.25">
      <c r="A24" s="36"/>
      <c r="B24" s="36"/>
      <c r="C24" s="36"/>
      <c r="D24" s="36"/>
      <c r="E24" s="22"/>
      <c r="F24" s="22"/>
    </row>
    <row r="26" spans="1:60" ht="15.75" thickBot="1" x14ac:dyDescent="0.3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</row>
    <row r="27" spans="1:60" ht="16.5" thickBot="1" x14ac:dyDescent="0.3">
      <c r="A27" s="55" t="s">
        <v>26</v>
      </c>
      <c r="B27" s="53"/>
      <c r="C27" s="54"/>
      <c r="D27" s="38" t="s">
        <v>61</v>
      </c>
      <c r="E27" s="38" t="s">
        <v>62</v>
      </c>
      <c r="F27" s="77">
        <v>0.59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</row>
    <row r="28" spans="1:60" ht="15.75" thickBot="1" x14ac:dyDescent="0.3">
      <c r="A28" s="51" t="s">
        <v>35</v>
      </c>
      <c r="B28" s="49"/>
      <c r="C28" s="50"/>
      <c r="D28" s="37">
        <f>Y3</f>
        <v>0</v>
      </c>
      <c r="E28" s="37" t="str">
        <f>IF(D28&gt;F27,D28,"")</f>
        <v/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</row>
    <row r="29" spans="1:60" s="15" customFormat="1" ht="16.5" thickBot="1" x14ac:dyDescent="0.3">
      <c r="A29" s="51" t="s">
        <v>34</v>
      </c>
      <c r="B29" s="49"/>
      <c r="C29" s="50"/>
      <c r="D29" s="37">
        <f t="shared" ref="D29:D36" si="11">Y4</f>
        <v>0</v>
      </c>
      <c r="E29" s="37" t="str">
        <f>IF(D29&gt;F27,D29,"")</f>
        <v/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</row>
    <row r="30" spans="1:60" ht="16.5" thickBot="1" x14ac:dyDescent="0.3">
      <c r="A30" s="51" t="s">
        <v>37</v>
      </c>
      <c r="B30" s="49"/>
      <c r="C30" s="50"/>
      <c r="D30" s="37">
        <f t="shared" si="11"/>
        <v>0</v>
      </c>
      <c r="E30" s="37" t="str">
        <f>IF(D30&gt;F27,D30,"")</f>
        <v/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</row>
    <row r="31" spans="1:60" ht="16.5" thickBot="1" x14ac:dyDescent="0.3">
      <c r="A31" s="51" t="s">
        <v>39</v>
      </c>
      <c r="B31" s="49"/>
      <c r="C31" s="50"/>
      <c r="D31" s="37">
        <f t="shared" si="11"/>
        <v>0</v>
      </c>
      <c r="E31" s="37" t="str">
        <f>IF(D31&gt;F27,D31,"")</f>
        <v/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</row>
    <row r="32" spans="1:60" ht="16.5" thickBot="1" x14ac:dyDescent="0.3">
      <c r="A32" s="51" t="s">
        <v>41</v>
      </c>
      <c r="B32" s="49"/>
      <c r="C32" s="50"/>
      <c r="D32" s="37">
        <f t="shared" si="11"/>
        <v>0</v>
      </c>
      <c r="E32" s="37" t="str">
        <f>IF(D32&gt;F27,D32,"")</f>
        <v/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</row>
    <row r="33" spans="1:60" s="21" customFormat="1" ht="16.5" thickBot="1" x14ac:dyDescent="0.3">
      <c r="A33" s="51" t="s">
        <v>43</v>
      </c>
      <c r="B33" s="49"/>
      <c r="C33" s="50"/>
      <c r="D33" s="37">
        <f t="shared" si="11"/>
        <v>0</v>
      </c>
      <c r="E33" s="37" t="str">
        <f>IF(D33&gt;F27,D33,"")</f>
        <v/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</row>
    <row r="34" spans="1:60" ht="15.75" thickBot="1" x14ac:dyDescent="0.3">
      <c r="A34" s="51" t="s">
        <v>45</v>
      </c>
      <c r="B34" s="49"/>
      <c r="C34" s="50"/>
      <c r="D34" s="37">
        <f t="shared" si="11"/>
        <v>0</v>
      </c>
      <c r="E34" s="37" t="str">
        <f>IF(D34&gt;F27,D34,"")</f>
        <v/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</row>
    <row r="35" spans="1:60" ht="16.5" thickBot="1" x14ac:dyDescent="0.3">
      <c r="A35" s="51" t="s">
        <v>47</v>
      </c>
      <c r="B35" s="49"/>
      <c r="C35" s="50"/>
      <c r="D35" s="37">
        <f t="shared" si="11"/>
        <v>0</v>
      </c>
      <c r="E35" s="37" t="str">
        <f>IF(D35&gt;F27,D35,"")</f>
        <v/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</row>
    <row r="36" spans="1:60" ht="15.75" thickBot="1" x14ac:dyDescent="0.3">
      <c r="A36" s="48" t="s">
        <v>48</v>
      </c>
      <c r="B36" s="49"/>
      <c r="C36" s="50"/>
      <c r="D36" s="78">
        <f t="shared" si="11"/>
        <v>0</v>
      </c>
      <c r="E36" s="78" t="str">
        <f>IF(D36&gt;F27,D36,"")</f>
        <v/>
      </c>
    </row>
  </sheetData>
  <sheetProtection algorithmName="SHA-512" hashValue="Wsno06GgmEiXgFWApafFV/R9inoQx8fcNgDCo8QveuH4yoyEgWs1hJlqoERJCSvlotTDqOv70BZ7zuD+4YG11A==" saltValue="d0z+J9TsWWutjZLk15MMDQ==" spinCount="100000" sheet="1" objects="1" scenarios="1"/>
  <mergeCells count="44">
    <mergeCell ref="A23:H23"/>
    <mergeCell ref="A22:H22"/>
    <mergeCell ref="A21:H21"/>
    <mergeCell ref="A20:H20"/>
    <mergeCell ref="A14:H14"/>
    <mergeCell ref="B2:K2"/>
    <mergeCell ref="B1:K1"/>
    <mergeCell ref="P3:R3"/>
    <mergeCell ref="P4:R4"/>
    <mergeCell ref="P5:R5"/>
    <mergeCell ref="P2:R2"/>
    <mergeCell ref="A18:H18"/>
    <mergeCell ref="A17:H17"/>
    <mergeCell ref="A16:H16"/>
    <mergeCell ref="A15:H15"/>
    <mergeCell ref="P6:R6"/>
    <mergeCell ref="P7:R7"/>
    <mergeCell ref="P8:R8"/>
    <mergeCell ref="P9:R9"/>
    <mergeCell ref="P10:R10"/>
    <mergeCell ref="P11:R11"/>
    <mergeCell ref="A2:A12"/>
    <mergeCell ref="A13:L13"/>
    <mergeCell ref="A27:C27"/>
    <mergeCell ref="A28:C28"/>
    <mergeCell ref="A29:C29"/>
    <mergeCell ref="A30:C30"/>
    <mergeCell ref="K20:L20"/>
    <mergeCell ref="K21:L21"/>
    <mergeCell ref="K22:L22"/>
    <mergeCell ref="K23:L23"/>
    <mergeCell ref="K14:L14"/>
    <mergeCell ref="K15:L15"/>
    <mergeCell ref="K16:L16"/>
    <mergeCell ref="K17:L17"/>
    <mergeCell ref="K18:L18"/>
    <mergeCell ref="K19:L19"/>
    <mergeCell ref="A19:H19"/>
    <mergeCell ref="A36:C36"/>
    <mergeCell ref="A31:C31"/>
    <mergeCell ref="A32:C32"/>
    <mergeCell ref="A33:C33"/>
    <mergeCell ref="A34:C34"/>
    <mergeCell ref="A35:C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Ответы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Селевин</dc:creator>
  <cp:lastModifiedBy>Александр Селевин</cp:lastModifiedBy>
  <dcterms:created xsi:type="dcterms:W3CDTF">2024-04-23T18:43:16Z</dcterms:created>
  <dcterms:modified xsi:type="dcterms:W3CDTF">2024-07-10T11:36:23Z</dcterms:modified>
</cp:coreProperties>
</file>